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887" firstSheet="21" activeTab="27"/>
  </bookViews>
  <sheets>
    <sheet name="目录" sheetId="25" r:id="rId1"/>
    <sheet name="本级一般公共预算收入预算表" sheetId="1" r:id="rId2"/>
    <sheet name="一般公共预算收入预算表" sheetId="2" r:id="rId3"/>
    <sheet name="一般公共预算支出预算表" sheetId="4" r:id="rId4"/>
    <sheet name="本级一般公共预算支出表" sheetId="20" r:id="rId5"/>
    <sheet name="本级基本支出预算表" sheetId="5" r:id="rId6"/>
    <sheet name="一般公共预算税收返还和转移支付表" sheetId="21" r:id="rId7"/>
    <sheet name="政府性基金收入预算表" sheetId="7" r:id="rId8"/>
    <sheet name="本级政府性基金支出预算表" sheetId="9" r:id="rId9"/>
    <sheet name="政府性基金支出预算表" sheetId="26" r:id="rId10"/>
    <sheet name="政府性基金预算转移支付表" sheetId="23" r:id="rId11"/>
    <sheet name="国有资本经营收入预算表" sheetId="11" r:id="rId12"/>
    <sheet name="本级国有资本经营支出预算表" sheetId="12" r:id="rId13"/>
    <sheet name="国有资本经营支出预算" sheetId="13" r:id="rId14"/>
    <sheet name="国有资本经营预算转移支付表" sheetId="27" r:id="rId15"/>
    <sheet name="本级社会保险基金收入预算表" sheetId="28" r:id="rId16"/>
    <sheet name="社会保险基金收入表" sheetId="15" r:id="rId17"/>
    <sheet name="本级社会保险基金支出预算表" sheetId="29" r:id="rId18"/>
    <sheet name="社会保险基金支出预算" sheetId="17" r:id="rId19"/>
    <sheet name="城乡居民基本养老保险基金收支预算表" sheetId="30" r:id="rId20"/>
    <sheet name="机关事业单位基本养老保险基金收支预算表" sheetId="31" r:id="rId21"/>
    <sheet name="职工基本医疗保险(含生育保险)基金收支预算表" sheetId="32" r:id="rId22"/>
    <sheet name="城乡居民基本医疗保险基金收支预算表" sheetId="33" r:id="rId23"/>
    <sheet name="工伤保险基金收支预算表" sheetId="34" r:id="rId24"/>
    <sheet name="失业保险基金收支预算表" sheetId="35" r:id="rId25"/>
    <sheet name="政府一般债务余额限额表" sheetId="22" r:id="rId26"/>
    <sheet name="政府专项债务余额限额表" sheetId="24" r:id="rId27"/>
    <sheet name="地方政府债券还本付息情况表" sheetId="36" r:id="rId28"/>
  </sheets>
  <definedNames>
    <definedName name="_xlnm._FilterDatabase" localSheetId="4" hidden="1">本级一般公共预算支出表!$A$4:$D$379</definedName>
    <definedName name="_Order1" hidden="1">255</definedName>
    <definedName name="_Order2" hidden="1">255</definedName>
    <definedName name="Database" hidden="1">#REF!</definedName>
    <definedName name="_xlnm._FilterDatabase" localSheetId="14" hidden="1">国有资本经营预算转移支付表!$A$1:$J$10</definedName>
    <definedName name="Database" localSheetId="14" hidden="1">#REF!</definedName>
    <definedName name="Database" localSheetId="15" hidden="1">#REF!</definedName>
    <definedName name="Database" localSheetId="17" hidden="1">#REF!</definedName>
    <definedName name="Database" localSheetId="19" hidden="1">#REF!</definedName>
    <definedName name="Database" localSheetId="20" hidden="1">#REF!</definedName>
    <definedName name="Database" localSheetId="21" hidden="1">#REF!</definedName>
    <definedName name="Database" localSheetId="22" hidden="1">#REF!</definedName>
    <definedName name="Database" localSheetId="23" hidden="1">#REF!</definedName>
    <definedName name="Database" localSheetId="24" hidden="1">#REF!</definedName>
    <definedName name="Database" localSheetId="27" hidden="1">#REF!</definedName>
  </definedNames>
  <calcPr calcId="144525"/>
</workbook>
</file>

<file path=xl/sharedStrings.xml><?xml version="1.0" encoding="utf-8"?>
<sst xmlns="http://schemas.openxmlformats.org/spreadsheetml/2006/main" count="1090" uniqueCount="769">
  <si>
    <t>目    录</t>
  </si>
  <si>
    <t>本级一般公共预算收入预算表</t>
  </si>
  <si>
    <t>一般公共预算收入预算表</t>
  </si>
  <si>
    <t>一般公共预算支出预算表</t>
  </si>
  <si>
    <t>本级一般公共预算支出预算表</t>
  </si>
  <si>
    <t>本级基本支出预算表</t>
  </si>
  <si>
    <t>一般公共预算税收返还及转移支付表</t>
  </si>
  <si>
    <t>政府性基金收入预算表</t>
  </si>
  <si>
    <t>本级政府性基金支出预算表</t>
  </si>
  <si>
    <t>政府性基金支出预算表</t>
  </si>
  <si>
    <t>政府性基金预算转移支付表</t>
  </si>
  <si>
    <t>国有资本经营收入预算表</t>
  </si>
  <si>
    <t>本级国有资本经营支出预算表</t>
  </si>
  <si>
    <t>国有资本经营支出预算表</t>
  </si>
  <si>
    <t>国有资本经营预算转移支付表</t>
  </si>
  <si>
    <t>本级社会保险基金收入预算表</t>
  </si>
  <si>
    <t>社会保险基金收入预算表</t>
  </si>
  <si>
    <t>本级社会保险基金支出预算表</t>
  </si>
  <si>
    <t>社会保险基金支出预算表</t>
  </si>
  <si>
    <t>城乡居民基本养老保险基金收支预算表</t>
  </si>
  <si>
    <t>机关事业单位基本养老保险基金收支预算表</t>
  </si>
  <si>
    <t>职工基本医疗保险(含生育保险)基金收支预算表</t>
  </si>
  <si>
    <t>城乡居民基本医疗保险基金收支预算表</t>
  </si>
  <si>
    <t>工伤保险基金收支预算表</t>
  </si>
  <si>
    <t>失业保险基金收支预算表</t>
  </si>
  <si>
    <t>政府一般债务限额和余额情况表</t>
  </si>
  <si>
    <t>政府专项债务限额和余额情况表</t>
  </si>
  <si>
    <t>地方政府债券还本付息情况表</t>
  </si>
  <si>
    <t>2022年秭归县本级一般公共预算收入预算表</t>
  </si>
  <si>
    <t>单位：万元</t>
  </si>
  <si>
    <t>项目</t>
  </si>
  <si>
    <t>2021年完成数</t>
  </si>
  <si>
    <t>2022年预算数</t>
  </si>
  <si>
    <t>增长+-%</t>
  </si>
  <si>
    <t>一、税收收入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</si>
  <si>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</si>
  <si>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</si>
  <si>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</si>
  <si>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</si>
  <si>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</si>
  <si>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</si>
  <si>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</si>
  <si>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</si>
  <si>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</si>
  <si>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</si>
  <si>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</si>
  <si>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</si>
  <si>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烟叶税</t>
  </si>
  <si>
    <t>环境保护税</t>
  </si>
  <si>
    <t>其他税收收入</t>
  </si>
  <si>
    <t>二、非税收入</t>
  </si>
  <si>
    <t>专项收入</t>
  </si>
  <si>
    <t>行政事业性收费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</si>
  <si>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</si>
  <si>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</si>
  <si>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</si>
  <si>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</si>
  <si>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</si>
  <si>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</si>
  <si>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收入合计</t>
  </si>
  <si>
    <t>2022年秭归县一般公共预算收入预算表</t>
  </si>
  <si>
    <t>一、地方公共财政预算收入</t>
  </si>
  <si>
    <t>（一）税收收入</t>
  </si>
  <si>
    <t>（二）非税收入</t>
  </si>
  <si>
    <t>二、上级补助收入</t>
  </si>
  <si>
    <t>（一）返还性收入</t>
  </si>
  <si>
    <t>成品油税费改革返还性收入</t>
  </si>
  <si>
    <t>增值税税收返还收入</t>
  </si>
  <si>
    <t>消费税税收返还收入</t>
  </si>
  <si>
    <t>增值税"五五分享"税收返还收入</t>
  </si>
  <si>
    <t>财政体制调整核定返还收入</t>
  </si>
  <si>
    <t>（二）一般性转移支付收入</t>
  </si>
  <si>
    <t>均衡性转移支付收入</t>
  </si>
  <si>
    <t>县级基本财力保障</t>
  </si>
  <si>
    <t>结算补助收入</t>
  </si>
  <si>
    <t>资源枯竭型城市转移支付补助收入</t>
  </si>
  <si>
    <t>产粮（油）大县奖励资金收入</t>
  </si>
  <si>
    <t>重点生态功能区转移支付收入</t>
  </si>
  <si>
    <t>固定数额补助收入</t>
  </si>
  <si>
    <t>革命老区转移支付收入</t>
  </si>
  <si>
    <t>民族地区转移支付收入</t>
  </si>
  <si>
    <t>欠发达地区转移支付收入</t>
  </si>
  <si>
    <t>公共安全共同财政事权转移支付收入</t>
  </si>
  <si>
    <t>教育共同财政事权转移支付收入</t>
  </si>
  <si>
    <t>科技共同财政事权转移支付收入</t>
  </si>
  <si>
    <t>文化旅游体育与传媒共同事权转移支付收入</t>
  </si>
  <si>
    <t>社会保障和就业共同财政事权转移支付收入</t>
  </si>
  <si>
    <t>医疗卫生共同财政事权转移支付收入</t>
  </si>
  <si>
    <t>节能环保共同财政事权转移支付收入</t>
  </si>
  <si>
    <t>农林水共同财政事权转移支付收入</t>
  </si>
  <si>
    <t>交通运输共同财政事权转移支付收入</t>
  </si>
  <si>
    <t>住房保障共同财政事权转移支付收入</t>
  </si>
  <si>
    <t>粮油物资储备共同财政事权转移支付收入</t>
  </si>
  <si>
    <t>灾害防治及应急管理共同财政事权转移支付收入</t>
  </si>
  <si>
    <t>其他一般性转移支付收入</t>
  </si>
  <si>
    <t>（三）专项转移支付收入</t>
  </si>
  <si>
    <t>三、地方政府债券转贷</t>
  </si>
  <si>
    <t>新增债券</t>
  </si>
  <si>
    <t>置换债券</t>
  </si>
  <si>
    <t>四、下级上解收入</t>
  </si>
  <si>
    <t>五、调入资金（基金调入）</t>
  </si>
  <si>
    <t>六、调入资金（其他调入）</t>
  </si>
  <si>
    <t>七、调入预算稳定调节基金</t>
  </si>
  <si>
    <t>八、上年结转</t>
  </si>
  <si>
    <t>2022年秭归县一般公共预算支出预算表</t>
  </si>
  <si>
    <t>备注</t>
  </si>
  <si>
    <t>一、地方公共财政预算支出合计</t>
  </si>
  <si>
    <t>（一）一般公共服务支出</t>
  </si>
  <si>
    <t>（二）国防支出</t>
  </si>
  <si>
    <t>（三）公共安全支出</t>
  </si>
  <si>
    <t>（四）教育支出</t>
  </si>
  <si>
    <t>（五）科学技术支出</t>
  </si>
  <si>
    <t>（六）文化旅游体育与传媒支出</t>
  </si>
  <si>
    <t>（七）社会保障和就业支出</t>
  </si>
  <si>
    <t>（八）卫生健康支出</t>
  </si>
  <si>
    <t>（九）节能环保支出</t>
  </si>
  <si>
    <t>（十）城乡社区支出</t>
  </si>
  <si>
    <t>（十一）农林水支出</t>
  </si>
  <si>
    <t>（十二）交通运输支出</t>
  </si>
  <si>
    <t>（十三）资源勘探工业信息等支出</t>
  </si>
  <si>
    <t>（十四）商业服务业等支出</t>
  </si>
  <si>
    <t>（十五）金融支出</t>
  </si>
  <si>
    <t>（十六）自然资源海洋气象等支出</t>
  </si>
  <si>
    <t>（十七）住房保障支出</t>
  </si>
  <si>
    <t>（十八）粮油物资储备支出</t>
  </si>
  <si>
    <t>（十九）灾害防治及应急管理支出</t>
  </si>
  <si>
    <t>（二十）预备费</t>
  </si>
  <si>
    <t>（二十一）债务付息支出</t>
  </si>
  <si>
    <t>（二十二）其他支出</t>
  </si>
  <si>
    <t>（二十三）债务发行费</t>
  </si>
  <si>
    <t>二、上解上级支出</t>
  </si>
  <si>
    <t>（一）原体制上解支出</t>
  </si>
  <si>
    <t>（二）调整完善财政体制上解</t>
  </si>
  <si>
    <t>（三）专项上解支出</t>
  </si>
  <si>
    <t>（四）出口退税专项上解基数</t>
  </si>
  <si>
    <t>三、地方政府债券还本支出</t>
  </si>
  <si>
    <t>（一）置换债券安排的还本支出</t>
  </si>
  <si>
    <t>（二）其他资金安排的还本支出</t>
  </si>
  <si>
    <t>四、补助下级支出</t>
  </si>
  <si>
    <t>五、调出资金</t>
  </si>
  <si>
    <t>六、安排预算稳定调节基金</t>
  </si>
  <si>
    <t>七、结转下年</t>
  </si>
  <si>
    <t>支出合计</t>
  </si>
  <si>
    <t>2022年秭归县本级一般公共预算支出表</t>
  </si>
  <si>
    <t>科目编码</t>
  </si>
  <si>
    <t>功能分类科目名称</t>
  </si>
  <si>
    <t>合计</t>
  </si>
  <si>
    <t>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</si>
  <si>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</si>
  <si>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</si>
  <si>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</si>
  <si>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代表工作</t>
  </si>
  <si>
    <t xml:space="preserve">    政协事务</t>
  </si>
  <si>
    <t xml:space="preserve">    政府办公厅(室)及相关机构事务</t>
  </si>
  <si>
    <t xml:space="preserve">      信访事务</t>
  </si>
  <si>
    <t xml:space="preserve">      事业运行</t>
  </si>
  <si>
    <t xml:space="preserve">      其他政府办公厅（室）及相关机构事务支出</t>
  </si>
  <si>
    <t xml:space="preserve">    发展与改革事务</t>
  </si>
  <si>
    <t xml:space="preserve">    统计信息事务</t>
  </si>
  <si>
    <t xml:space="preserve">      专项统计业务</t>
  </si>
  <si>
    <t xml:space="preserve">      专项普查活动</t>
  </si>
  <si>
    <t xml:space="preserve">      统计抽样调查</t>
  </si>
  <si>
    <t xml:space="preserve">    财政事务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</si>
  <si>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</si>
  <si>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</si>
  <si>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</si>
  <si>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</si>
  <si>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</si>
  <si>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</si>
  <si>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税收业务</t>
  </si>
  <si>
    <t xml:space="preserve">      其他税收事务支出</t>
  </si>
  <si>
    <t xml:space="preserve">    审计事务</t>
  </si>
  <si>
    <t xml:space="preserve">      审计业务</t>
  </si>
  <si>
    <t xml:space="preserve">    纪检监察事务</t>
  </si>
  <si>
    <t xml:space="preserve">      机关服务</t>
  </si>
  <si>
    <t xml:space="preserve">    商贸事务</t>
  </si>
  <si>
    <t xml:space="preserve">      招商引资</t>
  </si>
  <si>
    <t xml:space="preserve">      其他商贸事务支出</t>
  </si>
  <si>
    <t xml:space="preserve">    民族事务</t>
  </si>
  <si>
    <t xml:space="preserve">      其他民族事务支出</t>
  </si>
  <si>
    <t xml:space="preserve">    档案事务</t>
  </si>
  <si>
    <t xml:space="preserve">      其他档案事务支出</t>
  </si>
  <si>
    <t xml:space="preserve">    民主党派及工商联事务</t>
  </si>
  <si>
    <t xml:space="preserve">    群众团体事务</t>
  </si>
  <si>
    <t xml:space="preserve">      其他群众团体事务支出</t>
  </si>
  <si>
    <t xml:space="preserve">    党委办公厅（室）及相关机构事务</t>
  </si>
  <si>
    <t xml:space="preserve">      其他党委办公厅（室）及相关机构事务支出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</si>
  <si>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</si>
  <si>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</si>
  <si>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</si>
  <si>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统战事务</t>
  </si>
  <si>
    <t xml:space="preserve">    其他共产党事务支出</t>
  </si>
  <si>
    <t xml:space="preserve">    市场监督管理事务</t>
  </si>
  <si>
    <t xml:space="preserve">      市场主体管理</t>
  </si>
  <si>
    <t xml:space="preserve">      质量基础</t>
  </si>
  <si>
    <t xml:space="preserve">      药品事务</t>
  </si>
  <si>
    <t xml:space="preserve">      食品安全监管</t>
  </si>
  <si>
    <t xml:space="preserve">      其他市场监督管理事务</t>
  </si>
  <si>
    <t xml:space="preserve">    其他一般公共服务支出</t>
  </si>
  <si>
    <t xml:space="preserve">      其他一般公共服务支出</t>
  </si>
  <si>
    <t>国防支出</t>
  </si>
  <si>
    <t xml:space="preserve">    国防动员</t>
  </si>
  <si>
    <t xml:space="preserve">      兵役征集</t>
  </si>
  <si>
    <t xml:space="preserve">      民兵</t>
  </si>
  <si>
    <t>四、公共安全支出</t>
  </si>
  <si>
    <t xml:space="preserve">    公安</t>
  </si>
  <si>
    <t xml:space="preserve">      执法办案</t>
  </si>
  <si>
    <t xml:space="preserve">    司法</t>
  </si>
  <si>
    <t xml:space="preserve">      基层司法业务</t>
  </si>
  <si>
    <t xml:space="preserve">      公共法律服务</t>
  </si>
  <si>
    <t xml:space="preserve">      法治建设</t>
  </si>
  <si>
    <t xml:space="preserve">      其他司法支出</t>
  </si>
  <si>
    <t xml:space="preserve">    强制隔离戒毒</t>
  </si>
  <si>
    <t xml:space="preserve">      其他强制隔离戒毒支出</t>
  </si>
  <si>
    <t>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</si>
  <si>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</si>
  <si>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</si>
  <si>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</si>
  <si>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</si>
  <si>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</si>
  <si>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</si>
  <si>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</si>
  <si>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职业教育</t>
  </si>
  <si>
    <t xml:space="preserve">      中等职业教育</t>
  </si>
  <si>
    <t xml:space="preserve">    特殊教育</t>
  </si>
  <si>
    <t xml:space="preserve">      特殊学校教育</t>
  </si>
  <si>
    <t xml:space="preserve">    进修及培训</t>
  </si>
  <si>
    <t xml:space="preserve">      干部教育</t>
  </si>
  <si>
    <t>科学技术支出</t>
  </si>
  <si>
    <t xml:space="preserve">    科学技术管理事务</t>
  </si>
  <si>
    <t xml:space="preserve">    技术研究与开发</t>
  </si>
  <si>
    <t xml:space="preserve">      科技成果转化与扩散</t>
  </si>
  <si>
    <t xml:space="preserve">    科学技术普及</t>
  </si>
  <si>
    <t xml:space="preserve">      科普活动</t>
  </si>
  <si>
    <t xml:space="preserve">      科技馆站</t>
  </si>
  <si>
    <t xml:space="preserve">    其他科学技术支出</t>
  </si>
  <si>
    <t xml:space="preserve">      其他科学技术支出</t>
  </si>
  <si>
    <t>文化旅游体育与传媒支出</t>
  </si>
  <si>
    <t xml:space="preserve">    文化和旅游</t>
  </si>
  <si>
    <t xml:space="preserve">      图书馆</t>
  </si>
  <si>
    <t xml:space="preserve">      文化展示及纪念机构</t>
  </si>
  <si>
    <t xml:space="preserve">      文化活动</t>
  </si>
  <si>
    <t xml:space="preserve">      群众文化</t>
  </si>
  <si>
    <t xml:space="preserve">      文化创作与保护</t>
  </si>
  <si>
    <t xml:space="preserve">      文化和旅游市场管理</t>
  </si>
  <si>
    <t xml:space="preserve">      其他文化和旅游支出</t>
  </si>
  <si>
    <t xml:space="preserve">    文物</t>
  </si>
  <si>
    <t xml:space="preserve">      文物保护</t>
  </si>
  <si>
    <t xml:space="preserve">      博物馆</t>
  </si>
  <si>
    <t xml:space="preserve">    体育</t>
  </si>
  <si>
    <t xml:space="preserve">      体育竞赛</t>
  </si>
  <si>
    <t xml:space="preserve">      体育场馆</t>
  </si>
  <si>
    <t xml:space="preserve">      其他体育支出</t>
  </si>
  <si>
    <t xml:space="preserve">    新闻出版电影</t>
  </si>
  <si>
    <t xml:space="preserve">      出版发行</t>
  </si>
  <si>
    <t xml:space="preserve">    广播电视</t>
  </si>
  <si>
    <t xml:space="preserve">      广播电视事务</t>
  </si>
  <si>
    <t xml:space="preserve">      其他广播电视支出</t>
  </si>
  <si>
    <t xml:space="preserve">    其他文化旅游体育与传媒支出</t>
  </si>
  <si>
    <t xml:space="preserve">      宣传文化发展专项支出</t>
  </si>
  <si>
    <t xml:space="preserve">      文化产业发展专项支出</t>
  </si>
  <si>
    <t>社会保障和就业支出</t>
  </si>
  <si>
    <t xml:space="preserve">    人力资源和社会保障管理事务</t>
  </si>
  <si>
    <t xml:space="preserve">      就业管理事务</t>
  </si>
  <si>
    <t xml:space="preserve">      社会保险经办机构</t>
  </si>
  <si>
    <t xml:space="preserve">      其他人力资源和社会保障管理事务支出</t>
  </si>
  <si>
    <t xml:space="preserve">    民政管理事务</t>
  </si>
  <si>
    <t xml:space="preserve">      行政区划和地名管理</t>
  </si>
  <si>
    <t xml:space="preserve">      基层政权建设和社区治理</t>
  </si>
  <si>
    <t xml:space="preserve">      其他民政管理事务支出</t>
  </si>
  <si>
    <t xml:space="preserve">    行政事业单位养老支出</t>
  </si>
  <si>
    <t xml:space="preserve">      对机关事业单位基本养老保险基金的补助</t>
  </si>
  <si>
    <t xml:space="preserve">    就业补助</t>
  </si>
  <si>
    <t xml:space="preserve">      就业创业服务补贴</t>
  </si>
  <si>
    <t xml:space="preserve">      职业培训补贴</t>
  </si>
  <si>
    <t xml:space="preserve">      公益性岗位补贴</t>
  </si>
  <si>
    <t xml:space="preserve">      其他就业补助支出</t>
  </si>
  <si>
    <t xml:space="preserve">    抚恤</t>
  </si>
  <si>
    <t xml:space="preserve">      在乡复员、退伍军人生活补助</t>
  </si>
  <si>
    <t xml:space="preserve">      义务兵优待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</si>
  <si>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</si>
  <si>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</si>
  <si>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</si>
  <si>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</si>
  <si>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</si>
  <si>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</si>
  <si>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</si>
  <si>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</si>
  <si>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</si>
  <si>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</si>
  <si>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</si>
  <si>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养老服务</t>
  </si>
  <si>
    <t xml:space="preserve">    残疾人事业</t>
  </si>
  <si>
    <t xml:space="preserve">      残疾人康复</t>
  </si>
  <si>
    <t xml:space="preserve">      残疾人就业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</si>
  <si>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</si>
  <si>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</si>
  <si>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</si>
  <si>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</si>
  <si>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</si>
  <si>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</si>
  <si>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</si>
  <si>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</si>
  <si>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</si>
  <si>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</si>
  <si>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</si>
  <si>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</si>
  <si>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</si>
  <si>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</si>
  <si>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退役军人管理事务</t>
  </si>
  <si>
    <t>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</si>
  <si>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</si>
  <si>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</si>
  <si>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</si>
  <si>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</si>
  <si>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</si>
  <si>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妇幼保健医院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</si>
  <si>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</si>
  <si>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</si>
  <si>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</si>
  <si>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</si>
  <si>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</si>
  <si>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</si>
  <si>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</si>
  <si>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应急救治机构</t>
  </si>
  <si>
    <t xml:space="preserve">      基本公共卫生服务</t>
  </si>
  <si>
    <t xml:space="preserve">      重大公共卫生服务</t>
  </si>
  <si>
    <t xml:space="preserve">      其他公共卫生支出</t>
  </si>
  <si>
    <t xml:space="preserve">    中医药</t>
  </si>
  <si>
    <t xml:space="preserve">      其他中医药支出</t>
  </si>
  <si>
    <t xml:space="preserve">    计划生育事务</t>
  </si>
  <si>
    <t xml:space="preserve">      计划生育服务</t>
  </si>
  <si>
    <t xml:space="preserve">      其他计划生育事务支出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</si>
  <si>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</si>
  <si>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</si>
  <si>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</si>
  <si>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</si>
  <si>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</si>
  <si>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</si>
  <si>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优抚对象医疗</t>
  </si>
  <si>
    <t xml:space="preserve">      优抚对象医疗补助</t>
  </si>
  <si>
    <t xml:space="preserve">    医疗保障管理事务</t>
  </si>
  <si>
    <t>节能环保支出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</si>
  <si>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</si>
  <si>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</si>
  <si>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</si>
  <si>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其他环境保护管理事务支出</t>
  </si>
  <si>
    <t xml:space="preserve">    污染防治</t>
  </si>
  <si>
    <t xml:space="preserve">      水体</t>
  </si>
  <si>
    <t xml:space="preserve">      固体废弃物与化学品</t>
  </si>
  <si>
    <t xml:space="preserve">    自然生态保护</t>
  </si>
  <si>
    <t xml:space="preserve">      农村环境保护</t>
  </si>
  <si>
    <t>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</si>
  <si>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</si>
  <si>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</si>
  <si>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</si>
  <si>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住宅建设与房地产市场监管</t>
  </si>
  <si>
    <t xml:space="preserve">    城乡社区公共设施</t>
  </si>
  <si>
    <t xml:space="preserve">      其他城乡社区公共设施支出</t>
  </si>
  <si>
    <t xml:space="preserve">    城乡社区环境卫生</t>
  </si>
  <si>
    <t xml:space="preserve">    建设市场管理与监督</t>
  </si>
  <si>
    <t xml:space="preserve">    其他城乡社区支出</t>
  </si>
  <si>
    <t>农林水支出</t>
  </si>
  <si>
    <t xml:space="preserve">    农业农村</t>
  </si>
  <si>
    <t xml:space="preserve">      病虫害控制</t>
  </si>
  <si>
    <t xml:space="preserve">      防灾救灾</t>
  </si>
  <si>
    <t xml:space="preserve">      农业生产发展</t>
  </si>
  <si>
    <t xml:space="preserve">      农业资源保护修复与利用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</si>
  <si>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</si>
  <si>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</si>
  <si>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</si>
  <si>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</si>
  <si>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</si>
  <si>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森林资源管理</t>
  </si>
  <si>
    <t xml:space="preserve">      森林生态效益补偿</t>
  </si>
  <si>
    <t xml:space="preserve">      林业草原防灾减灾</t>
  </si>
  <si>
    <t xml:space="preserve">      行业业务管理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</si>
  <si>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</si>
  <si>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</si>
  <si>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</si>
  <si>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</si>
  <si>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防汛</t>
  </si>
  <si>
    <t xml:space="preserve">      农村水利</t>
  </si>
  <si>
    <t xml:space="preserve">      其他水利支出</t>
  </si>
  <si>
    <t xml:space="preserve">    巩固脱贫衔接乡村振兴</t>
  </si>
  <si>
    <t xml:space="preserve">      农村基础设施建设</t>
  </si>
  <si>
    <t xml:space="preserve">      生产发展</t>
  </si>
  <si>
    <t xml:space="preserve">      其他巩固脱贫衔接乡村振兴支出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</si>
  <si>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</si>
  <si>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</si>
  <si>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</si>
  <si>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对村集体经济组织的补助</t>
  </si>
  <si>
    <t xml:space="preserve">    普惠金融发展支出</t>
  </si>
  <si>
    <t xml:space="preserve">      农业保险保费补贴</t>
  </si>
  <si>
    <t xml:space="preserve">      创业担保贷款贴息及奖补</t>
  </si>
  <si>
    <t>交通运输支出</t>
  </si>
  <si>
    <t xml:space="preserve">    公路水路运输</t>
  </si>
  <si>
    <t xml:space="preserve">      公路建设</t>
  </si>
  <si>
    <t xml:space="preserve">      公路养护</t>
  </si>
  <si>
    <t xml:space="preserve">      公路运输管理</t>
  </si>
  <si>
    <t xml:space="preserve">      港口设施</t>
  </si>
  <si>
    <t xml:space="preserve">      航道维护</t>
  </si>
  <si>
    <t xml:space="preserve">      水路运输管理支出</t>
  </si>
  <si>
    <t xml:space="preserve">      其他公路水路运输支出</t>
  </si>
  <si>
    <t xml:space="preserve">    车辆购置税支出</t>
  </si>
  <si>
    <t xml:space="preserve">      车辆购置税用于公路等基础设施建设支出</t>
  </si>
  <si>
    <t xml:space="preserve">      车辆购置税用于农村公路建设支出</t>
  </si>
  <si>
    <t>资源勘探工业信息等支出</t>
  </si>
  <si>
    <t xml:space="preserve">    制造业</t>
  </si>
  <si>
    <t xml:space="preserve">      其他制造业支出</t>
  </si>
  <si>
    <t xml:space="preserve">    工业和信息产业监管</t>
  </si>
  <si>
    <t xml:space="preserve">    支持中小企业发展和管理支出</t>
  </si>
  <si>
    <t xml:space="preserve">      中小企业发展专项</t>
  </si>
  <si>
    <t xml:space="preserve">      其他支持中小企业发展和管理支出</t>
  </si>
  <si>
    <t>商业服务业等支出</t>
  </si>
  <si>
    <t xml:space="preserve">    商业流通事务</t>
  </si>
  <si>
    <t xml:space="preserve">      其他商业流通事务支出</t>
  </si>
  <si>
    <t xml:space="preserve">    其他商业服务业等支出</t>
  </si>
  <si>
    <t xml:space="preserve">      其他商业服务业等支出</t>
  </si>
  <si>
    <t>自然资源海洋气象等支出</t>
  </si>
  <si>
    <t xml:space="preserve">    自然资源事务</t>
  </si>
  <si>
    <t xml:space="preserve">      自然资源规划及管理</t>
  </si>
  <si>
    <t xml:space="preserve">      自然资源调查与确权登记</t>
  </si>
  <si>
    <t xml:space="preserve">      土地资源储备支出</t>
  </si>
  <si>
    <t xml:space="preserve">      地质矿产资源与环境调查</t>
  </si>
  <si>
    <t xml:space="preserve">    气象事务</t>
  </si>
  <si>
    <t xml:space="preserve">      气象事业机构</t>
  </si>
  <si>
    <t xml:space="preserve">      气象服务</t>
  </si>
  <si>
    <t>住房保障支出</t>
  </si>
  <si>
    <t xml:space="preserve">    保障性安居工程支出</t>
  </si>
  <si>
    <t xml:space="preserve">      棚户区改造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</si>
  <si>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</si>
  <si>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</si>
  <si>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</si>
  <si>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</si>
  <si>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住房租赁市场发展</t>
  </si>
  <si>
    <t xml:space="preserve">      其他保障性安居工程支出</t>
  </si>
  <si>
    <t xml:space="preserve">    城乡社区住宅</t>
  </si>
  <si>
    <t xml:space="preserve">      公有住房建设和维修改造支出</t>
  </si>
  <si>
    <t>粮油物资储备支出</t>
  </si>
  <si>
    <t xml:space="preserve">    粮油物资事务</t>
  </si>
  <si>
    <t xml:space="preserve">      粮食风险基金</t>
  </si>
  <si>
    <t>灾害防治及应急管理支出</t>
  </si>
  <si>
    <t xml:space="preserve">    应急管理事务</t>
  </si>
  <si>
    <t xml:space="preserve">    消防救援事务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</si>
  <si>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</si>
  <si>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</si>
  <si>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</si>
  <si>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</si>
  <si>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</si>
  <si>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</si>
  <si>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</si>
  <si>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</si>
  <si>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</si>
  <si>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</si>
  <si>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>预备费</t>
  </si>
  <si>
    <t>债务付息支出</t>
  </si>
  <si>
    <t xml:space="preserve">    地方政府一般债务付息支出</t>
  </si>
  <si>
    <t xml:space="preserve">      地方政府一般债券付息支出</t>
  </si>
  <si>
    <t>2022年本级基本支出预算表</t>
  </si>
  <si>
    <t>科目名称</t>
  </si>
  <si>
    <t>机关工资福利支出</t>
  </si>
  <si>
    <t>工资奖金津补贴</t>
  </si>
  <si>
    <t>社会保障缴费</t>
  </si>
  <si>
    <t>住房公积金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</si>
  <si>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</si>
  <si>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</si>
  <si>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</si>
  <si>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</si>
  <si>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</si>
  <si>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</si>
  <si>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</si>
  <si>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</si>
  <si>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公务用车运行维护费</t>
  </si>
  <si>
    <t>维修（护）费</t>
  </si>
  <si>
    <t>其他商品和服务支出</t>
  </si>
  <si>
    <t>对事业单位经常性补助</t>
  </si>
  <si>
    <t>工资福利支出</t>
  </si>
  <si>
    <t>商品和服务支出</t>
  </si>
  <si>
    <t>对个人和家庭的补助</t>
  </si>
  <si>
    <t>社会福利和救助</t>
  </si>
  <si>
    <t>离退休费</t>
  </si>
  <si>
    <t>其他对个人和家庭的补助</t>
  </si>
  <si>
    <t>2022年秭归县一般公共预算税收返还和转移支付表</t>
  </si>
  <si>
    <t>项目名称</t>
  </si>
  <si>
    <t>XX镇</t>
  </si>
  <si>
    <t>XX乡</t>
  </si>
  <si>
    <t>转移性支出</t>
  </si>
  <si>
    <t>一、税收返还</t>
  </si>
  <si>
    <t>二、一般性转移支付</t>
  </si>
  <si>
    <t>三、专项转移支付支出</t>
  </si>
  <si>
    <t xml:space="preserve">    一般公共服务 </t>
  </si>
  <si>
    <t xml:space="preserve">        项目1</t>
  </si>
  <si>
    <t xml:space="preserve">        ……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</si>
  <si>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</si>
  <si>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</si>
  <si>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</si>
  <si>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</si>
  <si>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</si>
  <si>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</si>
  <si>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 </t>
  </si>
  <si>
    <t xml:space="preserve">    城乡社区</t>
  </si>
  <si>
    <t xml:space="preserve">    农林水 </t>
  </si>
  <si>
    <t xml:space="preserve">    交通运输 </t>
  </si>
  <si>
    <t xml:space="preserve">    资源勘探工业信息等</t>
  </si>
  <si>
    <t xml:space="preserve">    商业服务业等 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</si>
  <si>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</si>
  <si>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</si>
  <si>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</si>
  <si>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</si>
  <si>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</si>
  <si>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其他支出</t>
  </si>
  <si>
    <t>本表无内容，本级一般公共预算未安排税收返还和转移支付支出</t>
  </si>
  <si>
    <t>2022年秭归县政府性基金收入预算表</t>
  </si>
  <si>
    <t>一、国有土地收益基金收入</t>
  </si>
  <si>
    <t>二、国有土地使用权出让收入</t>
  </si>
  <si>
    <t xml:space="preserve">      土地出让价款收入</t>
  </si>
  <si>
    <t xml:space="preserve">      补缴的土地价款</t>
  </si>
  <si>
    <t xml:space="preserve">      划拨土地收入</t>
  </si>
  <si>
    <t xml:space="preserve">      缴纳新增建设用地土地有偿使用费</t>
  </si>
  <si>
    <t xml:space="preserve">      其他土地出让收入</t>
  </si>
  <si>
    <t>三、城市基础设施配套费收入</t>
  </si>
  <si>
    <t>四、车辆通行费收入</t>
  </si>
  <si>
    <t>五、污水处理费收入</t>
  </si>
  <si>
    <t>六、专项债券对应项目专项收入</t>
  </si>
  <si>
    <t>上年结转收入</t>
  </si>
  <si>
    <t>债券转贷收入</t>
  </si>
  <si>
    <t>专项转移支付收入</t>
  </si>
  <si>
    <t>调入资金</t>
  </si>
  <si>
    <t>收入总计</t>
  </si>
  <si>
    <t>2022年秭归县本级政府性基金支出预算表</t>
  </si>
  <si>
    <t>一、文化旅游体育与传媒支出</t>
  </si>
  <si>
    <t>国家电影事业发展专项资金安排的支出</t>
  </si>
  <si>
    <t>资助国产影片放映</t>
  </si>
  <si>
    <t>资助影院建设</t>
  </si>
  <si>
    <t>二、社会保障和就业支出</t>
  </si>
  <si>
    <t>大中型水库移民后期扶持基金支出</t>
  </si>
  <si>
    <t>移民补助</t>
  </si>
  <si>
    <t>基础设施建设和经济发展</t>
  </si>
  <si>
    <t>三、城乡社区支出</t>
  </si>
  <si>
    <t>国有土地使用权出让收入安排的支出</t>
  </si>
  <si>
    <t>征地和拆迁补偿支出</t>
  </si>
  <si>
    <t>土地开发支出</t>
  </si>
  <si>
    <t>城市建设支出</t>
  </si>
  <si>
    <t>农村基础设施建设支出</t>
  </si>
  <si>
    <t>补助被征地农民支出</t>
  </si>
  <si>
    <t>土地出让业务支出</t>
  </si>
  <si>
    <t>其他国有土地使用权出让收入安排的支出</t>
  </si>
  <si>
    <t>国有土地收益基金安排的支出</t>
  </si>
  <si>
    <t>城市基础设施配套费安排的支出</t>
  </si>
  <si>
    <t xml:space="preserve">      城市公共设施</t>
  </si>
  <si>
    <t xml:space="preserve">      城市环境卫生</t>
  </si>
  <si>
    <t xml:space="preserve">      城市防洪</t>
  </si>
  <si>
    <t>污水处理费安排的支出</t>
  </si>
  <si>
    <t xml:space="preserve">      污水处理设施建设和运营</t>
  </si>
  <si>
    <t xml:space="preserve">      代征手续费</t>
  </si>
  <si>
    <t xml:space="preserve">      其他污水处理费安排的支出</t>
  </si>
  <si>
    <t>四、农林水支出</t>
  </si>
  <si>
    <t>大中型水库库区基金安排的支出</t>
  </si>
  <si>
    <t xml:space="preserve">      基础设施建设和经济发展</t>
  </si>
  <si>
    <t>三峡水库库区基金支出</t>
  </si>
  <si>
    <t>国家重大水利工程建设基金安排的支出</t>
  </si>
  <si>
    <t xml:space="preserve">      三峡后续工作</t>
  </si>
  <si>
    <t xml:space="preserve">      其他重大水利工程建设基金支出</t>
  </si>
  <si>
    <t>五、交通运输支出</t>
  </si>
  <si>
    <t>车辆通行费安排的支出</t>
  </si>
  <si>
    <t xml:space="preserve">      政府还贷公路管理</t>
  </si>
  <si>
    <t>六、其他支出</t>
  </si>
  <si>
    <t>其他政府性基金及对应专项债务收入安排的支出</t>
  </si>
  <si>
    <t xml:space="preserve">      其他地方自行试点项目收益专项债券收入安排的支出</t>
  </si>
  <si>
    <t>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</si>
  <si>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</si>
  <si>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</si>
  <si>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</si>
  <si>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</si>
  <si>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  用于城乡医疗救助的的彩票公益金支出</t>
  </si>
  <si>
    <t>七、债务付息支出</t>
  </si>
  <si>
    <t>地方政府专项债务付息支出</t>
  </si>
  <si>
    <t xml:space="preserve">      国有土地使用权出让金债务付息支出</t>
  </si>
  <si>
    <t xml:space="preserve">      土地储备专项债券付息支出</t>
  </si>
  <si>
    <t xml:space="preserve">      棚户区改造专项债券付息支出</t>
  </si>
  <si>
    <t xml:space="preserve">      其他地方自行试点项目收益专项债券付息支出</t>
  </si>
  <si>
    <t>八、债务发行费支出</t>
  </si>
  <si>
    <t>地方政府专项债务发行费用支出</t>
  </si>
  <si>
    <t xml:space="preserve">      国有土地使用权出让金债务发行费用支出</t>
  </si>
  <si>
    <t xml:space="preserve">      其他地方自行试点项目收益专项债务发行费用支出</t>
  </si>
  <si>
    <t>2022年秭归县政府性基金支出预算表</t>
  </si>
  <si>
    <t>八、债务发行费用支出</t>
  </si>
  <si>
    <t>支出总计</t>
  </si>
  <si>
    <t>债务还本支出</t>
  </si>
  <si>
    <t>调出资金</t>
  </si>
  <si>
    <t>结转下年</t>
  </si>
  <si>
    <t>2022年秭归县政府性基金预算转移支付表</t>
  </si>
  <si>
    <t>本表无内容，本级政府性基金预算未安排转移支付支出</t>
  </si>
  <si>
    <t>2022年秭归县国有资本经营收入预算表</t>
  </si>
  <si>
    <t>一、利润收入</t>
  </si>
  <si>
    <t>投资服务企业利润收入</t>
  </si>
  <si>
    <t>二、股利、利息收入</t>
  </si>
  <si>
    <t>国有控股公司股利、股息收入</t>
  </si>
  <si>
    <t>转移支付收入</t>
  </si>
  <si>
    <t>2022年秭归县本级国有资本经营支出预算表</t>
  </si>
  <si>
    <t>一、解决历史遗留问题及改革成本支出</t>
  </si>
  <si>
    <t>国有企业退休人员社会化管理补助支出</t>
  </si>
  <si>
    <t>二、国有企业资本金注入</t>
  </si>
  <si>
    <t>其他国有企业资本金注入</t>
  </si>
  <si>
    <t>三、其他国有资本经营预算支出</t>
  </si>
  <si>
    <t xml:space="preserve">       其他国有资本经营预算支出 </t>
  </si>
  <si>
    <t>2022年秭归县本级国有资本经营支出预算</t>
  </si>
  <si>
    <t>2022年秭归县国有资本经营预算转移支付表</t>
  </si>
  <si>
    <t>本表无内容，本级国有资本经营预算未安排转移支付支出</t>
  </si>
  <si>
    <t>2022年秭归县本级社会保险基金收入预算表</t>
  </si>
  <si>
    <t>项        目</t>
  </si>
  <si>
    <t>城乡居民基本
养老保险基金</t>
  </si>
  <si>
    <t>机关事业单位基
本养老保险基金</t>
  </si>
  <si>
    <t>职工基本医疗保险
(含生育保险)基金</t>
  </si>
  <si>
    <t>城乡居民基本
医疗保险基金</t>
  </si>
  <si>
    <t>工伤保险基金</t>
  </si>
  <si>
    <t>失业保险基金</t>
  </si>
  <si>
    <t xml:space="preserve">    其中:1.社会保险费收入</t>
  </si>
  <si>
    <t xml:space="preserve">         2.财政补贴收入</t>
  </si>
  <si>
    <t xml:space="preserve">         3.利息收入</t>
  </si>
  <si>
    <t xml:space="preserve">         4.委托投资收益</t>
  </si>
  <si>
    <t xml:space="preserve">         5.转移收入</t>
  </si>
  <si>
    <t xml:space="preserve">         6.其他收入</t>
  </si>
  <si>
    <t>2022年秭归县社会保险基金收入表</t>
  </si>
  <si>
    <t>一、企业职工基本养老保险基金</t>
  </si>
  <si>
    <t>二、城乡居民基本养老保险基金</t>
  </si>
  <si>
    <t>三、城镇职工基本医疗保险基金</t>
  </si>
  <si>
    <t>四、居民基本医疗保险基金</t>
  </si>
  <si>
    <t>五、工伤保险基金</t>
  </si>
  <si>
    <t>六、失业保险基金</t>
  </si>
  <si>
    <t>七、机关事业养老保险基金</t>
  </si>
  <si>
    <t>历年滚存结余</t>
  </si>
  <si>
    <t>2022年秭归县本级社会保险基金支出预算表</t>
  </si>
  <si>
    <t xml:space="preserve">    其中:1.社会保险待遇支出</t>
  </si>
  <si>
    <t xml:space="preserve">         2.转移支出</t>
  </si>
  <si>
    <t xml:space="preserve">         3.其他支出</t>
  </si>
  <si>
    <t>2022年秭归县社会保险基金支出预算表</t>
  </si>
  <si>
    <t>2022年秭归县城乡居民基本养老保险基金收支预算表</t>
  </si>
  <si>
    <t>预算数</t>
  </si>
  <si>
    <t>一、个人缴费收入</t>
  </si>
  <si>
    <t>一、基础养老金支出</t>
  </si>
  <si>
    <t xml:space="preserve">    其中：财政为困难人员代缴收入</t>
  </si>
  <si>
    <t>二、个人账户养老金支出</t>
  </si>
  <si>
    <t>二、财政补贴收入</t>
  </si>
  <si>
    <t>三、丧葬补助金支出</t>
  </si>
  <si>
    <t xml:space="preserve">    其中：财政对基础养老金的补贴</t>
  </si>
  <si>
    <t>四、转移支出</t>
  </si>
  <si>
    <t xml:space="preserve">          财政对个人缴费的补贴</t>
  </si>
  <si>
    <t>五、其他支出</t>
  </si>
  <si>
    <t>三、集体补助收入</t>
  </si>
  <si>
    <t>四、利息收入</t>
  </si>
  <si>
    <t>五、委托投资收益</t>
  </si>
  <si>
    <t>六、转移收入</t>
  </si>
  <si>
    <t>七、其他收入</t>
  </si>
  <si>
    <t>八、本年收入小计</t>
  </si>
  <si>
    <t>六、本年支出小计</t>
  </si>
  <si>
    <t>九、上级补助收入</t>
  </si>
  <si>
    <t>七、补助下级支出</t>
  </si>
  <si>
    <t>十、下级上解收入</t>
  </si>
  <si>
    <t>八、上解上级支出</t>
  </si>
  <si>
    <t>十一、本年收入合计</t>
  </si>
  <si>
    <t>九、本年支出合计</t>
  </si>
  <si>
    <t>十、本年收支结余</t>
  </si>
  <si>
    <t>十二、上年结余</t>
  </si>
  <si>
    <t>十一、年末滚存结余</t>
  </si>
  <si>
    <t>总        计</t>
  </si>
  <si>
    <t>2022年秭归县机关事业单位基本养老保险基金收支预算表</t>
  </si>
  <si>
    <t>一、基本养老保险费收入</t>
  </si>
  <si>
    <t>一、基本养老金支出</t>
  </si>
  <si>
    <t xml:space="preserve">    其中：当期征缴收入</t>
  </si>
  <si>
    <t>二、转移支出</t>
  </si>
  <si>
    <t>三、其他支出</t>
  </si>
  <si>
    <t xml:space="preserve">    其中：地方财政补贴</t>
  </si>
  <si>
    <t>三、利息收入</t>
  </si>
  <si>
    <t>四、转移收入</t>
  </si>
  <si>
    <t>五、其他收入</t>
  </si>
  <si>
    <t xml:space="preserve">    其中：滞纳金</t>
  </si>
  <si>
    <t>六、本年收入小计</t>
  </si>
  <si>
    <t>四、本年支出小计</t>
  </si>
  <si>
    <t>七、上级补助收入</t>
  </si>
  <si>
    <t>五、补助下级支出</t>
  </si>
  <si>
    <t>八、下级上解收入</t>
  </si>
  <si>
    <t>六、上解上级支出</t>
  </si>
  <si>
    <t>九、本年收入合计</t>
  </si>
  <si>
    <t>七、本年支出合计</t>
  </si>
  <si>
    <t>八、本年收支结余</t>
  </si>
  <si>
    <t>0</t>
  </si>
  <si>
    <t>十、上年结余</t>
  </si>
  <si>
    <t>九、年末滚存结余</t>
  </si>
  <si>
    <t>2022年秭归县职工基本医疗保险(含生育保险)基金收支预算表</t>
  </si>
  <si>
    <t>小计</t>
  </si>
  <si>
    <t>基本医疗保险统筹基金(含单建统筹）</t>
  </si>
  <si>
    <t>基本医疗保险
个人账户基金</t>
  </si>
  <si>
    <t>一、基本医疗保险费收入</t>
  </si>
  <si>
    <t xml:space="preserve">    其中：单位缴费</t>
  </si>
  <si>
    <t xml:space="preserve">          个人缴费</t>
  </si>
  <si>
    <t xml:space="preserve">    其中：对医保基金负担新冠病毒疫苗及接种费用的补助</t>
  </si>
  <si>
    <t>一、基本医疗保险待遇支出</t>
  </si>
  <si>
    <t xml:space="preserve">    其中: 住院费用支出</t>
  </si>
  <si>
    <t>　  　 　 门诊费用支出</t>
  </si>
  <si>
    <t xml:space="preserve">          生育医疗费用支出</t>
  </si>
  <si>
    <t xml:space="preserve">          生育津贴支出</t>
  </si>
  <si>
    <t>2022年秭归县城乡居民基本医疗保险基金收支预算表</t>
  </si>
  <si>
    <t xml:space="preserve">    其中：集体扶持收入</t>
  </si>
  <si>
    <t xml:space="preserve">    其中：住院费用支出</t>
  </si>
  <si>
    <t xml:space="preserve">          城乡医疗救助资助收入</t>
  </si>
  <si>
    <t xml:space="preserve">          门诊费用支出</t>
  </si>
  <si>
    <t xml:space="preserve">          财政为困难人员代缴收入</t>
  </si>
  <si>
    <t>二、大病保险支出</t>
  </si>
  <si>
    <t xml:space="preserve">    其中：按规定标准补助收入</t>
  </si>
  <si>
    <t xml:space="preserve">           对医保基金负担新冠病毒疫苗及接种费用的补助</t>
  </si>
  <si>
    <t>四、其他收入</t>
  </si>
  <si>
    <t>五、本年收入小计</t>
  </si>
  <si>
    <t>六、上级补助收入</t>
  </si>
  <si>
    <t>七、下级上解收入</t>
  </si>
  <si>
    <t>八、本年收入合计</t>
  </si>
  <si>
    <t>九、上年结余</t>
  </si>
  <si>
    <t>本表无数据，划归上级统筹后，本级无城乡居民基本医疗保险基金预算</t>
  </si>
  <si>
    <t>2022年秭归县工伤保险基金收支预算表</t>
  </si>
  <si>
    <t>一、工伤保险费收入</t>
  </si>
  <si>
    <t>一、工伤保险待遇支出</t>
  </si>
  <si>
    <t xml:space="preserve">    其中：工伤保险费-公务员工伤保险费收入</t>
  </si>
  <si>
    <t>二、劳动能力鉴定支出</t>
  </si>
  <si>
    <t>二、职业伤害保障费收入（试点）</t>
  </si>
  <si>
    <t>三、工伤保险预防费用支出</t>
  </si>
  <si>
    <t>三、财政补贴收入</t>
  </si>
  <si>
    <t>四、职业伤害保障支出（试点）</t>
  </si>
  <si>
    <t xml:space="preserve">    其中：职业伤害保障待遇支出（试点）</t>
  </si>
  <si>
    <t xml:space="preserve">          职业伤害保障劳动能力鉴定费（试点）</t>
  </si>
  <si>
    <t xml:space="preserve">          职业伤害保障委托承办费用支出（试点）</t>
  </si>
  <si>
    <t>本表无数据，划归上级统筹后，本级无工伤保险基金预算</t>
  </si>
  <si>
    <t>2022年秭归县失业保险基金收支预算表</t>
  </si>
  <si>
    <t>一、失业保险费收入</t>
  </si>
  <si>
    <t>一、失业保险金支出</t>
  </si>
  <si>
    <t xml:space="preserve">二、基本医疗保险费支出 </t>
  </si>
  <si>
    <t>三、丧葬补助金和抚恤金支出</t>
  </si>
  <si>
    <t>四、职业培训和职业介绍补贴支出</t>
  </si>
  <si>
    <t>五、其他费用支出</t>
  </si>
  <si>
    <t>六、稳岗返还支出</t>
  </si>
  <si>
    <t>七、技能提升补贴支出</t>
  </si>
  <si>
    <t>八、转移支出</t>
  </si>
  <si>
    <t>九、其他支出</t>
  </si>
  <si>
    <t>十、本年支出小计</t>
  </si>
  <si>
    <t>十一、补助下级支出</t>
  </si>
  <si>
    <t>十二、上解上级支出</t>
  </si>
  <si>
    <t>十三、本年支出合计</t>
  </si>
  <si>
    <t>十四、本年收支结余</t>
  </si>
  <si>
    <t>十五、年末滚存结余</t>
  </si>
  <si>
    <t>2022年秭归县政府一般债务余额限额表</t>
  </si>
  <si>
    <t>2021年底</t>
  </si>
  <si>
    <t>地方政府一般债务限额</t>
  </si>
  <si>
    <t>地方政府一般债务余额</t>
  </si>
  <si>
    <t>2022年秭归县政府专项债务余额限额表</t>
  </si>
  <si>
    <t>地方政府专项债务限额</t>
  </si>
  <si>
    <t>地方政府专项债务余额</t>
  </si>
  <si>
    <t>2022年秭归县地方政府债券还本付息情况表</t>
  </si>
  <si>
    <t>项  目</t>
  </si>
  <si>
    <t>金额</t>
  </si>
  <si>
    <t>合  计</t>
  </si>
  <si>
    <t>一、2021年还本预计执行数</t>
  </si>
  <si>
    <t>（一）一般债券</t>
  </si>
  <si>
    <t xml:space="preserve">   其中：再融资</t>
  </si>
  <si>
    <t xml:space="preserve">      财政预算安排 </t>
  </si>
  <si>
    <t>（二）专项债券</t>
  </si>
  <si>
    <t xml:space="preserve">      财政预算安排</t>
  </si>
  <si>
    <t>二、2021年付息预计执行数</t>
  </si>
  <si>
    <t>一、2022年还本预算数</t>
  </si>
  <si>
    <t>二、2022年付息预算数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</si>
</sst>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#,##0.00_ ;\-#,##0.00"/>
    <numFmt numFmtId="179" formatCode="0.0_ "/>
  </numFmts>
  <fonts count="53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4"/>
      <name val="等线"/>
      <charset val="134"/>
    </font>
    <font>
      <sz val="14"/>
      <color indexed="8"/>
      <name val="等线"/>
      <charset val="134"/>
    </font>
    <font>
      <b/>
      <sz val="14"/>
      <name val="等线"/>
      <charset val="134"/>
    </font>
    <font>
      <sz val="14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name val="宋体"/>
      <charset val="134"/>
    </font>
    <font>
      <b/>
      <sz val="14"/>
      <color indexed="8"/>
      <name val="等线"/>
      <charset val="134"/>
    </font>
    <font>
      <b/>
      <sz val="14"/>
      <color rgb="FF000000"/>
      <name val="等线"/>
      <charset val="134"/>
    </font>
    <font>
      <sz val="14"/>
      <color rgb="FF000000"/>
      <name val="等线"/>
      <charset val="134"/>
    </font>
    <font>
      <sz val="12"/>
      <color indexed="8"/>
      <name val="宋体"/>
      <charset val="134"/>
    </font>
    <font>
      <sz val="10"/>
      <name val="Times New Roman"/>
      <charset val="134"/>
    </font>
    <font>
      <sz val="14"/>
      <name val="等线"/>
      <charset val="134"/>
      <scheme val="minor"/>
    </font>
    <font>
      <sz val="18"/>
      <name val="方正小标宋简体"/>
      <charset val="134"/>
    </font>
    <font>
      <b/>
      <sz val="14"/>
      <color indexed="8"/>
      <name val="等线"/>
      <charset val="134"/>
      <scheme val="minor"/>
    </font>
    <font>
      <b/>
      <sz val="14"/>
      <color rgb="FF000000"/>
      <name val="等线"/>
      <charset val="134"/>
      <scheme val="minor"/>
    </font>
    <font>
      <sz val="14"/>
      <color indexed="8"/>
      <name val="等线"/>
      <charset val="134"/>
      <scheme val="minor"/>
    </font>
    <font>
      <sz val="14"/>
      <color rgb="FF000000"/>
      <name val="等线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4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4"/>
      <name val="宋体"/>
      <charset val="134"/>
    </font>
    <font>
      <b/>
      <sz val="12"/>
      <name val="等线"/>
      <charset val="134"/>
      <scheme val="minor"/>
    </font>
    <font>
      <b/>
      <sz val="11"/>
      <name val="等线"/>
      <charset val="134"/>
      <scheme val="minor"/>
    </font>
    <font>
      <sz val="11"/>
      <color theme="1"/>
      <name val="楷体_GB2312"/>
      <charset val="134"/>
    </font>
    <font>
      <sz val="20"/>
      <color theme="1"/>
      <name val="方正小标宋简体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宋体"/>
      <charset val="134"/>
    </font>
    <font>
      <sz val="12"/>
      <name val="Times New Roman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5" borderId="4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9" borderId="41" applyNumberFormat="0" applyFont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41" fillId="0" borderId="42" applyNumberFormat="0" applyFill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7" fillId="0" borderId="43" applyNumberFormat="0" applyFill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43" fillId="13" borderId="44" applyNumberFormat="0" applyAlignment="0" applyProtection="0">
      <alignment vertical="center"/>
    </xf>
    <xf numFmtId="0" fontId="44" fillId="13" borderId="40" applyNumberFormat="0" applyAlignment="0" applyProtection="0">
      <alignment vertical="center"/>
    </xf>
    <xf numFmtId="0" fontId="45" fillId="14" borderId="45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46" fillId="0" borderId="46" applyNumberFormat="0" applyFill="0" applyAlignment="0" applyProtection="0">
      <alignment vertical="center"/>
    </xf>
    <xf numFmtId="0" fontId="47" fillId="0" borderId="47" applyNumberFormat="0" applyFill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0" borderId="0"/>
    <xf numFmtId="0" fontId="31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0" fillId="0" borderId="0"/>
    <xf numFmtId="0" fontId="31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0" fillId="0" borderId="0"/>
    <xf numFmtId="0" fontId="31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51" fillId="0" borderId="0"/>
    <xf numFmtId="0" fontId="52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1" fillId="0" borderId="0">
      <alignment vertical="center"/>
    </xf>
  </cellStyleXfs>
  <cellXfs count="255">
    <xf numFmtId="0" fontId="0" fillId="0" borderId="0" xfId="0">
      <alignment vertical="center"/>
    </xf>
    <xf numFmtId="0" fontId="1" fillId="0" borderId="0" xfId="62">
      <alignment vertical="center"/>
    </xf>
    <xf numFmtId="0" fontId="2" fillId="0" borderId="0" xfId="62" applyFont="1" applyAlignment="1">
      <alignment horizontal="center" vertical="center" wrapText="1"/>
    </xf>
    <xf numFmtId="0" fontId="3" fillId="0" borderId="0" xfId="62" applyFont="1">
      <alignment vertical="center"/>
    </xf>
    <xf numFmtId="0" fontId="2" fillId="0" borderId="0" xfId="62" applyFont="1" applyAlignment="1">
      <alignment horizontal="right" vertical="center" wrapText="1"/>
    </xf>
    <xf numFmtId="0" fontId="2" fillId="0" borderId="1" xfId="62" applyFont="1" applyBorder="1" applyAlignment="1">
      <alignment horizontal="center" vertical="center" wrapText="1"/>
    </xf>
    <xf numFmtId="0" fontId="4" fillId="0" borderId="1" xfId="62" applyFont="1" applyBorder="1" applyAlignment="1">
      <alignment horizontal="center" vertical="center" wrapText="1"/>
    </xf>
    <xf numFmtId="176" fontId="3" fillId="0" borderId="1" xfId="62" applyNumberFormat="1" applyFont="1" applyBorder="1" applyAlignment="1">
      <alignment horizontal="center" vertical="center" wrapText="1"/>
    </xf>
    <xf numFmtId="0" fontId="4" fillId="0" borderId="1" xfId="62" applyFont="1" applyBorder="1" applyAlignment="1">
      <alignment horizontal="left" vertical="center" wrapText="1"/>
    </xf>
    <xf numFmtId="0" fontId="2" fillId="0" borderId="1" xfId="62" applyFont="1" applyBorder="1" applyAlignment="1">
      <alignment horizontal="left" vertical="center" wrapText="1"/>
    </xf>
    <xf numFmtId="176" fontId="3" fillId="0" borderId="1" xfId="62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0" xfId="48" applyFont="1"/>
    <xf numFmtId="0" fontId="0" fillId="0" borderId="0" xfId="20"/>
    <xf numFmtId="49" fontId="2" fillId="0" borderId="0" xfId="61" applyNumberFormat="1" applyFont="1" applyAlignment="1">
      <alignment horizontal="center" vertical="center"/>
    </xf>
    <xf numFmtId="49" fontId="3" fillId="2" borderId="2" xfId="48" applyNumberFormat="1" applyFont="1" applyFill="1" applyBorder="1" applyAlignment="1">
      <alignment vertical="center"/>
    </xf>
    <xf numFmtId="0" fontId="2" fillId="0" borderId="0" xfId="61" applyFont="1" applyAlignment="1">
      <alignment horizontal="right"/>
    </xf>
    <xf numFmtId="49" fontId="9" fillId="3" borderId="3" xfId="45" applyNumberFormat="1" applyFont="1" applyFill="1" applyBorder="1" applyAlignment="1">
      <alignment horizontal="center" vertical="center"/>
    </xf>
    <xf numFmtId="49" fontId="10" fillId="0" borderId="3" xfId="61" applyNumberFormat="1" applyFont="1" applyBorder="1" applyAlignment="1">
      <alignment horizontal="center" vertical="center"/>
    </xf>
    <xf numFmtId="49" fontId="3" fillId="3" borderId="3" xfId="45" applyNumberFormat="1" applyFont="1" applyFill="1" applyBorder="1" applyAlignment="1">
      <alignment vertical="center"/>
    </xf>
    <xf numFmtId="177" fontId="3" fillId="0" borderId="3" xfId="61" applyNumberFormat="1" applyFont="1" applyBorder="1" applyAlignment="1">
      <alignment horizontal="center" vertical="center"/>
    </xf>
    <xf numFmtId="177" fontId="3" fillId="3" borderId="4" xfId="45" applyNumberFormat="1" applyFont="1" applyFill="1" applyBorder="1" applyAlignment="1">
      <alignment vertical="center"/>
    </xf>
    <xf numFmtId="49" fontId="3" fillId="3" borderId="3" xfId="45" applyNumberFormat="1" applyFont="1" applyFill="1" applyBorder="1" applyAlignment="1">
      <alignment vertical="center" wrapText="1"/>
    </xf>
    <xf numFmtId="177" fontId="11" fillId="3" borderId="4" xfId="45" applyNumberFormat="1" applyFont="1" applyFill="1" applyBorder="1" applyAlignment="1">
      <alignment vertical="center" wrapText="1"/>
    </xf>
    <xf numFmtId="49" fontId="3" fillId="3" borderId="5" xfId="45" applyNumberFormat="1" applyFont="1" applyFill="1" applyBorder="1" applyAlignment="1">
      <alignment vertical="center" wrapText="1"/>
    </xf>
    <xf numFmtId="177" fontId="3" fillId="3" borderId="6" xfId="45" applyNumberFormat="1" applyFont="1" applyFill="1" applyBorder="1" applyAlignment="1">
      <alignment vertical="center"/>
    </xf>
    <xf numFmtId="49" fontId="3" fillId="3" borderId="7" xfId="45" applyNumberFormat="1" applyFont="1" applyFill="1" applyBorder="1" applyAlignment="1">
      <alignment vertical="center"/>
    </xf>
    <xf numFmtId="177" fontId="3" fillId="3" borderId="8" xfId="45" applyNumberFormat="1" applyFont="1" applyFill="1" applyBorder="1" applyAlignment="1">
      <alignment vertical="center" wrapText="1"/>
    </xf>
    <xf numFmtId="49" fontId="3" fillId="3" borderId="5" xfId="45" applyNumberFormat="1" applyFont="1" applyFill="1" applyBorder="1" applyAlignment="1">
      <alignment horizontal="center" vertical="center"/>
    </xf>
    <xf numFmtId="177" fontId="3" fillId="3" borderId="7" xfId="45" applyNumberFormat="1" applyFont="1" applyFill="1" applyBorder="1" applyAlignment="1">
      <alignment vertical="center" wrapText="1"/>
    </xf>
    <xf numFmtId="49" fontId="3" fillId="3" borderId="5" xfId="45" applyNumberFormat="1" applyFont="1" applyFill="1" applyBorder="1" applyAlignment="1">
      <alignment vertical="center"/>
    </xf>
    <xf numFmtId="177" fontId="3" fillId="3" borderId="5" xfId="45" applyNumberFormat="1" applyFont="1" applyFill="1" applyBorder="1" applyAlignment="1">
      <alignment horizontal="left" vertical="center"/>
    </xf>
    <xf numFmtId="177" fontId="3" fillId="3" borderId="9" xfId="45" applyNumberFormat="1" applyFont="1" applyFill="1" applyBorder="1" applyAlignment="1">
      <alignment vertical="center"/>
    </xf>
    <xf numFmtId="49" fontId="3" fillId="3" borderId="10" xfId="45" applyNumberFormat="1" applyFont="1" applyFill="1" applyBorder="1" applyAlignment="1">
      <alignment vertical="center"/>
    </xf>
    <xf numFmtId="177" fontId="3" fillId="0" borderId="10" xfId="61" applyNumberFormat="1" applyFont="1" applyBorder="1" applyAlignment="1">
      <alignment horizontal="center" vertical="center"/>
    </xf>
    <xf numFmtId="177" fontId="3" fillId="3" borderId="11" xfId="45" applyNumberFormat="1" applyFont="1" applyFill="1" applyBorder="1" applyAlignment="1">
      <alignment vertical="center"/>
    </xf>
    <xf numFmtId="49" fontId="3" fillId="3" borderId="1" xfId="45" applyNumberFormat="1" applyFont="1" applyFill="1" applyBorder="1" applyAlignment="1">
      <alignment vertical="center"/>
    </xf>
    <xf numFmtId="177" fontId="3" fillId="3" borderId="1" xfId="45" applyNumberFormat="1" applyFont="1" applyFill="1" applyBorder="1" applyAlignment="1">
      <alignment vertical="center"/>
    </xf>
    <xf numFmtId="177" fontId="3" fillId="0" borderId="1" xfId="61" applyNumberFormat="1" applyFont="1" applyBorder="1" applyAlignment="1">
      <alignment horizontal="center" vertical="center"/>
    </xf>
    <xf numFmtId="49" fontId="3" fillId="3" borderId="1" xfId="45" applyNumberFormat="1" applyFont="1" applyFill="1" applyBorder="1" applyAlignment="1">
      <alignment horizontal="left" vertical="center"/>
    </xf>
    <xf numFmtId="177" fontId="2" fillId="0" borderId="1" xfId="61" applyNumberFormat="1" applyFont="1" applyBorder="1" applyAlignment="1">
      <alignment horizontal="center"/>
    </xf>
    <xf numFmtId="177" fontId="3" fillId="3" borderId="1" xfId="45" applyNumberFormat="1" applyFont="1" applyFill="1" applyBorder="1" applyAlignment="1">
      <alignment horizontal="left" vertical="center"/>
    </xf>
    <xf numFmtId="49" fontId="3" fillId="2" borderId="3" xfId="48" applyNumberFormat="1" applyFont="1" applyFill="1" applyBorder="1" applyAlignment="1">
      <alignment horizontal="center" vertical="center"/>
    </xf>
    <xf numFmtId="0" fontId="12" fillId="2" borderId="0" xfId="48" applyFont="1" applyFill="1" applyAlignment="1">
      <alignment vertical="center"/>
    </xf>
    <xf numFmtId="0" fontId="12" fillId="2" borderId="0" xfId="48" applyFont="1" applyFill="1" applyAlignment="1">
      <alignment horizontal="right" vertical="center"/>
    </xf>
    <xf numFmtId="0" fontId="13" fillId="0" borderId="0" xfId="61" applyFont="1" applyAlignment="1"/>
    <xf numFmtId="49" fontId="14" fillId="0" borderId="0" xfId="61" applyNumberFormat="1" applyFont="1" applyAlignment="1">
      <alignment horizontal="center" vertical="center"/>
    </xf>
    <xf numFmtId="49" fontId="15" fillId="0" borderId="0" xfId="61" applyNumberFormat="1" applyFont="1">
      <alignment vertical="center"/>
    </xf>
    <xf numFmtId="49" fontId="14" fillId="0" borderId="0" xfId="61" applyNumberFormat="1" applyFont="1">
      <alignment vertical="center"/>
    </xf>
    <xf numFmtId="0" fontId="14" fillId="0" borderId="0" xfId="61" applyFont="1" applyAlignment="1"/>
    <xf numFmtId="0" fontId="14" fillId="0" borderId="0" xfId="61" applyFont="1" applyAlignment="1">
      <alignment horizontal="right"/>
    </xf>
    <xf numFmtId="49" fontId="16" fillId="3" borderId="3" xfId="45" applyNumberFormat="1" applyFont="1" applyFill="1" applyBorder="1" applyAlignment="1">
      <alignment horizontal="center" vertical="center"/>
    </xf>
    <xf numFmtId="49" fontId="17" fillId="0" borderId="3" xfId="61" applyNumberFormat="1" applyFont="1" applyBorder="1" applyAlignment="1">
      <alignment horizontal="center" vertical="center"/>
    </xf>
    <xf numFmtId="49" fontId="18" fillId="3" borderId="3" xfId="45" applyNumberFormat="1" applyFont="1" applyFill="1" applyBorder="1" applyAlignment="1">
      <alignment vertical="center"/>
    </xf>
    <xf numFmtId="177" fontId="18" fillId="0" borderId="3" xfId="61" applyNumberFormat="1" applyFont="1" applyBorder="1" applyAlignment="1">
      <alignment horizontal="right" vertical="center"/>
    </xf>
    <xf numFmtId="177" fontId="18" fillId="3" borderId="4" xfId="45" applyNumberFormat="1" applyFont="1" applyFill="1" applyBorder="1" applyAlignment="1">
      <alignment vertical="center"/>
    </xf>
    <xf numFmtId="49" fontId="18" fillId="3" borderId="3" xfId="45" applyNumberFormat="1" applyFont="1" applyFill="1" applyBorder="1" applyAlignment="1">
      <alignment vertical="center" wrapText="1"/>
    </xf>
    <xf numFmtId="177" fontId="19" fillId="3" borderId="4" xfId="45" applyNumberFormat="1" applyFont="1" applyFill="1" applyBorder="1" applyAlignment="1">
      <alignment vertical="center" wrapText="1"/>
    </xf>
    <xf numFmtId="49" fontId="18" fillId="3" borderId="5" xfId="45" applyNumberFormat="1" applyFont="1" applyFill="1" applyBorder="1" applyAlignment="1">
      <alignment vertical="center" wrapText="1"/>
    </xf>
    <xf numFmtId="177" fontId="18" fillId="3" borderId="6" xfId="45" applyNumberFormat="1" applyFont="1" applyFill="1" applyBorder="1" applyAlignment="1">
      <alignment vertical="center"/>
    </xf>
    <xf numFmtId="49" fontId="18" fillId="3" borderId="7" xfId="45" applyNumberFormat="1" applyFont="1" applyFill="1" applyBorder="1" applyAlignment="1">
      <alignment vertical="center"/>
    </xf>
    <xf numFmtId="177" fontId="18" fillId="3" borderId="8" xfId="45" applyNumberFormat="1" applyFont="1" applyFill="1" applyBorder="1" applyAlignment="1">
      <alignment vertical="center" wrapText="1"/>
    </xf>
    <xf numFmtId="49" fontId="18" fillId="3" borderId="5" xfId="45" applyNumberFormat="1" applyFont="1" applyFill="1" applyBorder="1" applyAlignment="1">
      <alignment horizontal="center" vertical="center"/>
    </xf>
    <xf numFmtId="177" fontId="18" fillId="3" borderId="7" xfId="45" applyNumberFormat="1" applyFont="1" applyFill="1" applyBorder="1" applyAlignment="1">
      <alignment vertical="center" wrapText="1"/>
    </xf>
    <xf numFmtId="49" fontId="18" fillId="3" borderId="5" xfId="45" applyNumberFormat="1" applyFont="1" applyFill="1" applyBorder="1" applyAlignment="1">
      <alignment vertical="center"/>
    </xf>
    <xf numFmtId="177" fontId="18" fillId="3" borderId="5" xfId="45" applyNumberFormat="1" applyFont="1" applyFill="1" applyBorder="1" applyAlignment="1">
      <alignment horizontal="left" vertical="center"/>
    </xf>
    <xf numFmtId="177" fontId="18" fillId="3" borderId="9" xfId="45" applyNumberFormat="1" applyFont="1" applyFill="1" applyBorder="1" applyAlignment="1">
      <alignment vertical="center"/>
    </xf>
    <xf numFmtId="49" fontId="18" fillId="3" borderId="10" xfId="45" applyNumberFormat="1" applyFont="1" applyFill="1" applyBorder="1" applyAlignment="1">
      <alignment vertical="center"/>
    </xf>
    <xf numFmtId="177" fontId="18" fillId="0" borderId="10" xfId="61" applyNumberFormat="1" applyFont="1" applyBorder="1" applyAlignment="1">
      <alignment horizontal="center" vertical="center"/>
    </xf>
    <xf numFmtId="177" fontId="18" fillId="3" borderId="11" xfId="45" applyNumberFormat="1" applyFont="1" applyFill="1" applyBorder="1" applyAlignment="1">
      <alignment vertical="center"/>
    </xf>
    <xf numFmtId="177" fontId="18" fillId="0" borderId="10" xfId="61" applyNumberFormat="1" applyFont="1" applyBorder="1" applyAlignment="1">
      <alignment horizontal="right" vertical="center"/>
    </xf>
    <xf numFmtId="49" fontId="18" fillId="3" borderId="1" xfId="45" applyNumberFormat="1" applyFont="1" applyFill="1" applyBorder="1" applyAlignment="1">
      <alignment vertical="center"/>
    </xf>
    <xf numFmtId="177" fontId="18" fillId="3" borderId="1" xfId="45" applyNumberFormat="1" applyFont="1" applyFill="1" applyBorder="1" applyAlignment="1">
      <alignment vertical="center"/>
    </xf>
    <xf numFmtId="177" fontId="18" fillId="0" borderId="1" xfId="61" applyNumberFormat="1" applyFont="1" applyBorder="1" applyAlignment="1">
      <alignment horizontal="right" vertical="center"/>
    </xf>
    <xf numFmtId="49" fontId="18" fillId="3" borderId="1" xfId="45" applyNumberFormat="1" applyFont="1" applyFill="1" applyBorder="1" applyAlignment="1">
      <alignment horizontal="center" vertical="center"/>
    </xf>
    <xf numFmtId="177" fontId="14" fillId="0" borderId="1" xfId="61" applyNumberFormat="1" applyFont="1" applyBorder="1" applyAlignment="1"/>
    <xf numFmtId="177" fontId="18" fillId="3" borderId="1" xfId="45" applyNumberFormat="1" applyFont="1" applyFill="1" applyBorder="1" applyAlignment="1">
      <alignment horizontal="center" vertical="center"/>
    </xf>
    <xf numFmtId="0" fontId="14" fillId="0" borderId="1" xfId="61" applyFont="1" applyBorder="1" applyAlignment="1">
      <alignment horizontal="center" vertical="center"/>
    </xf>
    <xf numFmtId="49" fontId="2" fillId="0" borderId="0" xfId="61" applyNumberFormat="1" applyFont="1">
      <alignment vertical="center"/>
    </xf>
    <xf numFmtId="0" fontId="2" fillId="0" borderId="0" xfId="61" applyFont="1" applyAlignment="1"/>
    <xf numFmtId="49" fontId="9" fillId="3" borderId="12" xfId="45" applyNumberFormat="1" applyFont="1" applyFill="1" applyBorder="1" applyAlignment="1">
      <alignment horizontal="center" vertical="center"/>
    </xf>
    <xf numFmtId="0" fontId="10" fillId="0" borderId="1" xfId="61" applyFont="1" applyBorder="1" applyAlignment="1">
      <alignment horizontal="center" vertical="center"/>
    </xf>
    <xf numFmtId="0" fontId="9" fillId="0" borderId="1" xfId="61" applyFont="1" applyBorder="1" applyAlignment="1">
      <alignment horizontal="center" vertical="center"/>
    </xf>
    <xf numFmtId="49" fontId="3" fillId="3" borderId="12" xfId="45" applyNumberFormat="1" applyFont="1" applyFill="1" applyBorder="1" applyAlignment="1">
      <alignment vertical="center" shrinkToFit="1"/>
    </xf>
    <xf numFmtId="177" fontId="3" fillId="0" borderId="1" xfId="61" applyNumberFormat="1" applyFont="1" applyBorder="1" applyAlignment="1">
      <alignment horizontal="right" vertical="center"/>
    </xf>
    <xf numFmtId="49" fontId="3" fillId="0" borderId="1" xfId="61" applyNumberFormat="1" applyFont="1" applyBorder="1" applyAlignment="1">
      <alignment horizontal="left" vertical="center"/>
    </xf>
    <xf numFmtId="49" fontId="3" fillId="0" borderId="1" xfId="61" applyNumberFormat="1" applyFont="1" applyBorder="1" applyAlignment="1">
      <alignment horizontal="center" vertical="center"/>
    </xf>
    <xf numFmtId="49" fontId="3" fillId="3" borderId="13" xfId="45" applyNumberFormat="1" applyFont="1" applyFill="1" applyBorder="1" applyAlignment="1">
      <alignment vertical="center" wrapText="1"/>
    </xf>
    <xf numFmtId="49" fontId="3" fillId="3" borderId="14" xfId="45" applyNumberFormat="1" applyFont="1" applyFill="1" applyBorder="1" applyAlignment="1">
      <alignment vertical="center" shrinkToFit="1"/>
    </xf>
    <xf numFmtId="49" fontId="3" fillId="3" borderId="13" xfId="45" applyNumberFormat="1" applyFont="1" applyFill="1" applyBorder="1" applyAlignment="1">
      <alignment vertical="center" shrinkToFit="1"/>
    </xf>
    <xf numFmtId="49" fontId="3" fillId="3" borderId="15" xfId="45" applyNumberFormat="1" applyFont="1" applyFill="1" applyBorder="1" applyAlignment="1">
      <alignment vertical="center" shrinkToFit="1"/>
    </xf>
    <xf numFmtId="177" fontId="3" fillId="0" borderId="16" xfId="61" applyNumberFormat="1" applyFont="1" applyBorder="1" applyAlignment="1">
      <alignment horizontal="right" vertical="center"/>
    </xf>
    <xf numFmtId="49" fontId="3" fillId="0" borderId="16" xfId="61" applyNumberFormat="1" applyFont="1" applyBorder="1" applyAlignment="1">
      <alignment horizontal="left" vertical="center"/>
    </xf>
    <xf numFmtId="49" fontId="3" fillId="3" borderId="1" xfId="45" applyNumberFormat="1" applyFont="1" applyFill="1" applyBorder="1" applyAlignment="1">
      <alignment horizontal="center" vertical="center"/>
    </xf>
    <xf numFmtId="49" fontId="3" fillId="3" borderId="1" xfId="45" applyNumberFormat="1" applyFont="1" applyFill="1" applyBorder="1" applyAlignment="1">
      <alignment vertical="center" shrinkToFit="1"/>
    </xf>
    <xf numFmtId="49" fontId="3" fillId="0" borderId="1" xfId="61" applyNumberFormat="1" applyFont="1" applyBorder="1" applyAlignment="1">
      <alignment horizontal="left" vertical="center" shrinkToFit="1"/>
    </xf>
    <xf numFmtId="49" fontId="3" fillId="3" borderId="1" xfId="45" applyNumberFormat="1" applyFont="1" applyFill="1" applyBorder="1" applyAlignment="1">
      <alignment horizontal="center" vertical="center" shrinkToFit="1"/>
    </xf>
    <xf numFmtId="177" fontId="2" fillId="0" borderId="1" xfId="61" applyNumberFormat="1" applyFont="1" applyBorder="1" applyAlignment="1">
      <alignment horizontal="right"/>
    </xf>
    <xf numFmtId="177" fontId="2" fillId="0" borderId="1" xfId="61" applyNumberFormat="1" applyFont="1" applyBorder="1" applyAlignment="1"/>
    <xf numFmtId="0" fontId="2" fillId="0" borderId="1" xfId="61" applyFont="1" applyBorder="1" applyAlignment="1">
      <alignment horizontal="center" vertical="center"/>
    </xf>
    <xf numFmtId="49" fontId="9" fillId="3" borderId="17" xfId="45" applyNumberFormat="1" applyFont="1" applyFill="1" applyBorder="1" applyAlignment="1">
      <alignment horizontal="center" vertical="center"/>
    </xf>
    <xf numFmtId="49" fontId="10" fillId="0" borderId="1" xfId="61" applyNumberFormat="1" applyFont="1" applyBorder="1" applyAlignment="1">
      <alignment horizontal="center" vertical="center"/>
    </xf>
    <xf numFmtId="0" fontId="9" fillId="3" borderId="18" xfId="45" applyFont="1" applyFill="1" applyBorder="1" applyAlignment="1">
      <alignment horizontal="center" vertical="center"/>
    </xf>
    <xf numFmtId="49" fontId="9" fillId="0" borderId="1" xfId="61" applyNumberFormat="1" applyFont="1" applyBorder="1" applyAlignment="1">
      <alignment horizontal="center" vertical="center"/>
    </xf>
    <xf numFmtId="49" fontId="9" fillId="0" borderId="1" xfId="61" applyNumberFormat="1" applyFont="1" applyBorder="1" applyAlignment="1">
      <alignment horizontal="center" vertical="center" wrapText="1"/>
    </xf>
    <xf numFmtId="49" fontId="3" fillId="3" borderId="19" xfId="45" applyNumberFormat="1" applyFont="1" applyFill="1" applyBorder="1" applyAlignment="1">
      <alignment vertical="center"/>
    </xf>
    <xf numFmtId="49" fontId="3" fillId="3" borderId="20" xfId="45" applyNumberFormat="1" applyFont="1" applyFill="1" applyBorder="1" applyAlignment="1">
      <alignment vertical="center"/>
    </xf>
    <xf numFmtId="49" fontId="3" fillId="3" borderId="12" xfId="45" applyNumberFormat="1" applyFont="1" applyFill="1" applyBorder="1" applyAlignment="1">
      <alignment vertical="center"/>
    </xf>
    <xf numFmtId="49" fontId="3" fillId="3" borderId="19" xfId="45" applyNumberFormat="1" applyFont="1" applyFill="1" applyBorder="1" applyAlignment="1">
      <alignment horizontal="center" vertical="center"/>
    </xf>
    <xf numFmtId="49" fontId="9" fillId="3" borderId="19" xfId="45" applyNumberFormat="1" applyFont="1" applyFill="1" applyBorder="1" applyAlignment="1">
      <alignment horizontal="center" vertical="center"/>
    </xf>
    <xf numFmtId="177" fontId="10" fillId="3" borderId="1" xfId="45" applyNumberFormat="1" applyFont="1" applyFill="1" applyBorder="1" applyAlignment="1">
      <alignment horizontal="center" vertical="center"/>
    </xf>
    <xf numFmtId="177" fontId="9" fillId="3" borderId="1" xfId="45" applyNumberFormat="1" applyFont="1" applyFill="1" applyBorder="1" applyAlignment="1">
      <alignment horizontal="center" vertical="center"/>
    </xf>
    <xf numFmtId="0" fontId="9" fillId="3" borderId="19" xfId="45" applyFont="1" applyFill="1" applyBorder="1" applyAlignment="1">
      <alignment horizontal="center" vertical="center"/>
    </xf>
    <xf numFmtId="177" fontId="9" fillId="3" borderId="1" xfId="45" applyNumberFormat="1" applyFont="1" applyFill="1" applyBorder="1" applyAlignment="1">
      <alignment horizontal="center" vertical="center" wrapText="1"/>
    </xf>
    <xf numFmtId="49" fontId="3" fillId="3" borderId="14" xfId="45" applyNumberFormat="1" applyFont="1" applyFill="1" applyBorder="1" applyAlignment="1">
      <alignment vertical="center"/>
    </xf>
    <xf numFmtId="49" fontId="3" fillId="3" borderId="13" xfId="45" applyNumberFormat="1" applyFont="1" applyFill="1" applyBorder="1" applyAlignment="1">
      <alignment vertical="center"/>
    </xf>
    <xf numFmtId="49" fontId="3" fillId="3" borderId="12" xfId="45" applyNumberFormat="1" applyFont="1" applyFill="1" applyBorder="1" applyAlignment="1">
      <alignment horizontal="center" vertical="center"/>
    </xf>
    <xf numFmtId="0" fontId="13" fillId="0" borderId="0" xfId="61" applyFont="1" applyAlignment="1">
      <alignment horizontal="center" vertical="center"/>
    </xf>
    <xf numFmtId="49" fontId="14" fillId="0" borderId="21" xfId="61" applyNumberFormat="1" applyFont="1" applyBorder="1">
      <alignment vertical="center"/>
    </xf>
    <xf numFmtId="0" fontId="14" fillId="0" borderId="0" xfId="61" applyFont="1" applyAlignment="1">
      <alignment horizontal="center" vertical="center"/>
    </xf>
    <xf numFmtId="49" fontId="16" fillId="3" borderId="1" xfId="45" applyNumberFormat="1" applyFont="1" applyFill="1" applyBorder="1" applyAlignment="1">
      <alignment horizontal="center" vertical="center"/>
    </xf>
    <xf numFmtId="49" fontId="18" fillId="3" borderId="22" xfId="45" applyNumberFormat="1" applyFont="1" applyFill="1" applyBorder="1" applyAlignment="1">
      <alignment vertical="center"/>
    </xf>
    <xf numFmtId="177" fontId="18" fillId="3" borderId="23" xfId="45" applyNumberFormat="1" applyFont="1" applyFill="1" applyBorder="1" applyAlignment="1">
      <alignment horizontal="center" vertical="center"/>
    </xf>
    <xf numFmtId="177" fontId="18" fillId="3" borderId="22" xfId="45" applyNumberFormat="1" applyFont="1" applyFill="1" applyBorder="1" applyAlignment="1">
      <alignment vertical="center"/>
    </xf>
    <xf numFmtId="177" fontId="18" fillId="0" borderId="23" xfId="61" applyNumberFormat="1" applyFont="1" applyBorder="1" applyAlignment="1">
      <alignment horizontal="center" vertical="center"/>
    </xf>
    <xf numFmtId="49" fontId="18" fillId="3" borderId="24" xfId="45" applyNumberFormat="1" applyFont="1" applyFill="1" applyBorder="1" applyAlignment="1">
      <alignment vertical="center"/>
    </xf>
    <xf numFmtId="177" fontId="18" fillId="3" borderId="24" xfId="45" applyNumberFormat="1" applyFont="1" applyFill="1" applyBorder="1" applyAlignment="1">
      <alignment vertical="center"/>
    </xf>
    <xf numFmtId="177" fontId="18" fillId="3" borderId="25" xfId="45" applyNumberFormat="1" applyFont="1" applyFill="1" applyBorder="1" applyAlignment="1">
      <alignment vertical="center"/>
    </xf>
    <xf numFmtId="49" fontId="18" fillId="3" borderId="26" xfId="45" applyNumberFormat="1" applyFont="1" applyFill="1" applyBorder="1" applyAlignment="1">
      <alignment vertical="center"/>
    </xf>
    <xf numFmtId="177" fontId="18" fillId="3" borderId="22" xfId="45" applyNumberFormat="1" applyFont="1" applyFill="1" applyBorder="1" applyAlignment="1">
      <alignment horizontal="center" vertical="center"/>
    </xf>
    <xf numFmtId="178" fontId="18" fillId="0" borderId="27" xfId="61" applyNumberFormat="1" applyFont="1" applyBorder="1" applyAlignment="1">
      <alignment horizontal="center" vertical="center"/>
    </xf>
    <xf numFmtId="177" fontId="18" fillId="3" borderId="28" xfId="45" applyNumberFormat="1" applyFont="1" applyFill="1" applyBorder="1" applyAlignment="1">
      <alignment horizontal="center" vertical="center"/>
    </xf>
    <xf numFmtId="49" fontId="18" fillId="0" borderId="29" xfId="61" applyNumberFormat="1" applyFont="1" applyBorder="1" applyAlignment="1">
      <alignment horizontal="center" vertical="center"/>
    </xf>
    <xf numFmtId="49" fontId="18" fillId="3" borderId="26" xfId="45" applyNumberFormat="1" applyFont="1" applyFill="1" applyBorder="1" applyAlignment="1">
      <alignment horizontal="left" vertical="center"/>
    </xf>
    <xf numFmtId="177" fontId="18" fillId="3" borderId="27" xfId="45" applyNumberFormat="1" applyFont="1" applyFill="1" applyBorder="1" applyAlignment="1">
      <alignment horizontal="center" vertical="center"/>
    </xf>
    <xf numFmtId="177" fontId="18" fillId="3" borderId="5" xfId="45" applyNumberFormat="1" applyFont="1" applyFill="1" applyBorder="1" applyAlignment="1">
      <alignment horizontal="center" vertical="center"/>
    </xf>
    <xf numFmtId="177" fontId="18" fillId="3" borderId="3" xfId="45" applyNumberFormat="1" applyFont="1" applyFill="1" applyBorder="1" applyAlignment="1">
      <alignment vertical="center"/>
    </xf>
    <xf numFmtId="177" fontId="18" fillId="0" borderId="24" xfId="61" applyNumberFormat="1" applyFont="1" applyBorder="1" applyAlignment="1">
      <alignment horizontal="center" vertical="center"/>
    </xf>
    <xf numFmtId="177" fontId="18" fillId="3" borderId="26" xfId="45" applyNumberFormat="1" applyFont="1" applyFill="1" applyBorder="1" applyAlignment="1">
      <alignment vertical="center"/>
    </xf>
    <xf numFmtId="177" fontId="18" fillId="3" borderId="30" xfId="45" applyNumberFormat="1" applyFont="1" applyFill="1" applyBorder="1" applyAlignment="1">
      <alignment horizontal="center" vertical="center"/>
    </xf>
    <xf numFmtId="177" fontId="18" fillId="0" borderId="30" xfId="61" applyNumberFormat="1" applyFont="1" applyBorder="1" applyAlignment="1">
      <alignment horizontal="center" vertical="center"/>
    </xf>
    <xf numFmtId="49" fontId="18" fillId="3" borderId="3" xfId="45" applyNumberFormat="1" applyFont="1" applyFill="1" applyBorder="1" applyAlignment="1">
      <alignment horizontal="center" vertical="center"/>
    </xf>
    <xf numFmtId="49" fontId="18" fillId="0" borderId="26" xfId="61" applyNumberFormat="1" applyFont="1" applyBorder="1" applyAlignment="1">
      <alignment horizontal="center" vertical="center"/>
    </xf>
    <xf numFmtId="177" fontId="18" fillId="3" borderId="3" xfId="45" applyNumberFormat="1" applyFont="1" applyFill="1" applyBorder="1" applyAlignment="1">
      <alignment horizontal="center" vertical="center"/>
    </xf>
    <xf numFmtId="177" fontId="2" fillId="0" borderId="0" xfId="61" applyNumberFormat="1" applyFont="1" applyAlignment="1">
      <alignment horizontal="right" vertical="center"/>
    </xf>
    <xf numFmtId="177" fontId="2" fillId="0" borderId="0" xfId="61" applyNumberFormat="1" applyFont="1">
      <alignment vertical="center"/>
    </xf>
    <xf numFmtId="49" fontId="9" fillId="3" borderId="1" xfId="45" applyNumberFormat="1" applyFont="1" applyFill="1" applyBorder="1" applyAlignment="1">
      <alignment horizontal="center" vertical="center"/>
    </xf>
    <xf numFmtId="49" fontId="3" fillId="3" borderId="31" xfId="45" applyNumberFormat="1" applyFont="1" applyFill="1" applyBorder="1" applyAlignment="1">
      <alignment vertical="center"/>
    </xf>
    <xf numFmtId="177" fontId="3" fillId="3" borderId="31" xfId="45" applyNumberFormat="1" applyFont="1" applyFill="1" applyBorder="1" applyAlignment="1">
      <alignment horizontal="center" vertical="center"/>
    </xf>
    <xf numFmtId="177" fontId="3" fillId="3" borderId="31" xfId="45" applyNumberFormat="1" applyFont="1" applyFill="1" applyBorder="1" applyAlignment="1">
      <alignment vertical="center"/>
    </xf>
    <xf numFmtId="177" fontId="3" fillId="2" borderId="3" xfId="61" applyNumberFormat="1" applyFont="1" applyFill="1" applyBorder="1" applyAlignment="1">
      <alignment horizontal="center" vertical="center"/>
    </xf>
    <xf numFmtId="177" fontId="3" fillId="3" borderId="7" xfId="45" applyNumberFormat="1" applyFont="1" applyFill="1" applyBorder="1" applyAlignment="1">
      <alignment horizontal="center" vertical="center"/>
    </xf>
    <xf numFmtId="49" fontId="3" fillId="3" borderId="32" xfId="45" applyNumberFormat="1" applyFont="1" applyFill="1" applyBorder="1" applyAlignment="1">
      <alignment vertical="center"/>
    </xf>
    <xf numFmtId="177" fontId="3" fillId="3" borderId="32" xfId="45" applyNumberFormat="1" applyFont="1" applyFill="1" applyBorder="1" applyAlignment="1">
      <alignment horizontal="center" vertical="center"/>
    </xf>
    <xf numFmtId="177" fontId="3" fillId="3" borderId="3" xfId="45" applyNumberFormat="1" applyFont="1" applyFill="1" applyBorder="1" applyAlignment="1">
      <alignment horizontal="center" vertical="center"/>
    </xf>
    <xf numFmtId="177" fontId="3" fillId="3" borderId="26" xfId="45" applyNumberFormat="1" applyFont="1" applyFill="1" applyBorder="1" applyAlignment="1">
      <alignment horizontal="center" vertical="center"/>
    </xf>
    <xf numFmtId="177" fontId="3" fillId="3" borderId="1" xfId="45" applyNumberFormat="1" applyFont="1" applyFill="1" applyBorder="1" applyAlignment="1">
      <alignment horizontal="center" vertical="center"/>
    </xf>
    <xf numFmtId="177" fontId="3" fillId="3" borderId="33" xfId="45" applyNumberFormat="1" applyFont="1" applyFill="1" applyBorder="1" applyAlignment="1">
      <alignment vertical="center"/>
    </xf>
    <xf numFmtId="177" fontId="3" fillId="3" borderId="7" xfId="45" applyNumberFormat="1" applyFont="1" applyFill="1" applyBorder="1" applyAlignment="1">
      <alignment vertical="center"/>
    </xf>
    <xf numFmtId="177" fontId="3" fillId="3" borderId="23" xfId="45" applyNumberFormat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10" fontId="6" fillId="0" borderId="1" xfId="0" applyNumberFormat="1" applyFont="1" applyBorder="1" applyAlignment="1">
      <alignment horizontal="center" vertical="center"/>
    </xf>
    <xf numFmtId="0" fontId="8" fillId="0" borderId="0" xfId="45" applyFont="1"/>
    <xf numFmtId="0" fontId="0" fillId="0" borderId="0" xfId="60"/>
    <xf numFmtId="49" fontId="18" fillId="2" borderId="0" xfId="45" applyNumberFormat="1" applyFont="1" applyFill="1" applyAlignment="1">
      <alignment horizontal="center" vertical="center"/>
    </xf>
    <xf numFmtId="0" fontId="18" fillId="2" borderId="0" xfId="45" applyFont="1" applyFill="1" applyAlignment="1">
      <alignment horizontal="center" vertical="center"/>
    </xf>
    <xf numFmtId="0" fontId="14" fillId="2" borderId="0" xfId="45" applyFont="1" applyFill="1"/>
    <xf numFmtId="49" fontId="18" fillId="2" borderId="2" xfId="45" applyNumberFormat="1" applyFont="1" applyFill="1" applyBorder="1" applyAlignment="1">
      <alignment vertical="center"/>
    </xf>
    <xf numFmtId="49" fontId="14" fillId="2" borderId="21" xfId="45" applyNumberFormat="1" applyFont="1" applyFill="1" applyBorder="1"/>
    <xf numFmtId="49" fontId="18" fillId="2" borderId="2" xfId="45" applyNumberFormat="1" applyFont="1" applyFill="1" applyBorder="1" applyAlignment="1">
      <alignment horizontal="right" vertical="center"/>
    </xf>
    <xf numFmtId="49" fontId="16" fillId="2" borderId="3" xfId="45" applyNumberFormat="1" applyFont="1" applyFill="1" applyBorder="1" applyAlignment="1">
      <alignment horizontal="center" vertical="center"/>
    </xf>
    <xf numFmtId="49" fontId="16" fillId="2" borderId="34" xfId="45" applyNumberFormat="1" applyFont="1" applyFill="1" applyBorder="1" applyAlignment="1">
      <alignment horizontal="center" vertical="center" wrapText="1"/>
    </xf>
    <xf numFmtId="49" fontId="16" fillId="2" borderId="16" xfId="45" applyNumberFormat="1" applyFont="1" applyFill="1" applyBorder="1" applyAlignment="1">
      <alignment horizontal="center" vertical="center" wrapText="1"/>
    </xf>
    <xf numFmtId="49" fontId="16" fillId="2" borderId="35" xfId="45" applyNumberFormat="1" applyFont="1" applyFill="1" applyBorder="1" applyAlignment="1">
      <alignment horizontal="center" vertical="center" wrapText="1"/>
    </xf>
    <xf numFmtId="49" fontId="16" fillId="2" borderId="10" xfId="45" applyNumberFormat="1" applyFont="1" applyFill="1" applyBorder="1" applyAlignment="1">
      <alignment horizontal="center" vertical="center" wrapText="1"/>
    </xf>
    <xf numFmtId="49" fontId="18" fillId="2" borderId="12" xfId="45" applyNumberFormat="1" applyFont="1" applyFill="1" applyBorder="1" applyAlignment="1">
      <alignment horizontal="left" vertical="center"/>
    </xf>
    <xf numFmtId="177" fontId="5" fillId="0" borderId="1" xfId="60" applyNumberFormat="1" applyFont="1" applyBorder="1" applyAlignment="1">
      <alignment horizontal="center" vertical="center"/>
    </xf>
    <xf numFmtId="49" fontId="18" fillId="2" borderId="12" xfId="45" applyNumberFormat="1" applyFont="1" applyFill="1" applyBorder="1" applyAlignment="1">
      <alignment vertical="center"/>
    </xf>
    <xf numFmtId="49" fontId="8" fillId="2" borderId="0" xfId="45" applyNumberFormat="1" applyFont="1" applyFill="1"/>
    <xf numFmtId="0" fontId="20" fillId="2" borderId="0" xfId="45" applyFont="1" applyFill="1" applyAlignment="1">
      <alignment vertical="center"/>
    </xf>
    <xf numFmtId="0" fontId="8" fillId="2" borderId="0" xfId="45" applyFont="1" applyFill="1"/>
    <xf numFmtId="49" fontId="18" fillId="2" borderId="36" xfId="45" applyNumberFormat="1" applyFont="1" applyFill="1" applyBorder="1" applyAlignment="1">
      <alignment horizontal="left" vertical="center"/>
    </xf>
    <xf numFmtId="0" fontId="21" fillId="0" borderId="0" xfId="55" applyAlignment="1">
      <alignment vertical="center"/>
    </xf>
    <xf numFmtId="0" fontId="21" fillId="0" borderId="0" xfId="55"/>
    <xf numFmtId="177" fontId="21" fillId="0" borderId="0" xfId="55" applyNumberFormat="1" applyAlignment="1">
      <alignment horizontal="center"/>
    </xf>
    <xf numFmtId="0" fontId="14" fillId="0" borderId="0" xfId="55" applyFont="1" applyAlignment="1">
      <alignment horizontal="center" vertical="center"/>
    </xf>
    <xf numFmtId="177" fontId="14" fillId="0" borderId="0" xfId="55" applyNumberFormat="1" applyFont="1" applyAlignment="1">
      <alignment horizontal="center" vertical="center"/>
    </xf>
    <xf numFmtId="0" fontId="14" fillId="0" borderId="0" xfId="55" applyFont="1" applyAlignment="1">
      <alignment vertical="center"/>
    </xf>
    <xf numFmtId="0" fontId="14" fillId="0" borderId="1" xfId="55" applyFont="1" applyBorder="1" applyAlignment="1">
      <alignment horizontal="center" vertical="center"/>
    </xf>
    <xf numFmtId="177" fontId="14" fillId="0" borderId="1" xfId="55" applyNumberFormat="1" applyFont="1" applyBorder="1" applyAlignment="1">
      <alignment horizontal="center" vertical="center"/>
    </xf>
    <xf numFmtId="0" fontId="18" fillId="0" borderId="1" xfId="55" applyFont="1" applyBorder="1" applyAlignment="1">
      <alignment horizontal="left" vertical="center"/>
    </xf>
    <xf numFmtId="0" fontId="22" fillId="0" borderId="1" xfId="55" applyFont="1" applyBorder="1" applyAlignment="1">
      <alignment horizontal="center" vertical="center"/>
    </xf>
    <xf numFmtId="177" fontId="14" fillId="0" borderId="0" xfId="55" applyNumberFormat="1" applyFont="1" applyAlignment="1">
      <alignment horizontal="right" vertical="center"/>
    </xf>
    <xf numFmtId="0" fontId="5" fillId="0" borderId="1" xfId="0" applyFont="1" applyBorder="1" applyAlignment="1">
      <alignment horizontal="left" vertical="center" indent="2"/>
    </xf>
    <xf numFmtId="0" fontId="22" fillId="0" borderId="16" xfId="55" applyFont="1" applyBorder="1" applyAlignment="1">
      <alignment horizontal="center" vertical="center"/>
    </xf>
    <xf numFmtId="177" fontId="14" fillId="0" borderId="16" xfId="55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4"/>
    </xf>
    <xf numFmtId="49" fontId="22" fillId="0" borderId="1" xfId="0" applyNumberFormat="1" applyFont="1" applyBorder="1" applyAlignment="1">
      <alignment horizontal="left" vertical="center"/>
    </xf>
    <xf numFmtId="0" fontId="14" fillId="0" borderId="1" xfId="0" applyFont="1" applyBorder="1">
      <alignment vertical="center"/>
    </xf>
    <xf numFmtId="0" fontId="14" fillId="0" borderId="1" xfId="35" applyFont="1" applyBorder="1" applyAlignment="1">
      <alignment vertical="center" shrinkToFit="1"/>
    </xf>
    <xf numFmtId="0" fontId="14" fillId="0" borderId="1" xfId="35" applyFont="1" applyBorder="1" applyAlignment="1">
      <alignment horizontal="left" vertical="center" shrinkToFit="1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horizontal="center" vertical="center"/>
    </xf>
    <xf numFmtId="0" fontId="24" fillId="0" borderId="0" xfId="0" applyFont="1" applyFill="1">
      <alignment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Fill="1">
      <alignment vertical="center"/>
    </xf>
    <xf numFmtId="0" fontId="14" fillId="0" borderId="0" xfId="0" applyFont="1" applyFill="1" applyAlignment="1">
      <alignment horizontal="right" vertical="center"/>
    </xf>
    <xf numFmtId="0" fontId="22" fillId="0" borderId="1" xfId="0" applyFont="1" applyFill="1" applyBorder="1" applyAlignment="1">
      <alignment horizontal="center" vertical="center"/>
    </xf>
    <xf numFmtId="0" fontId="24" fillId="0" borderId="1" xfId="0" applyFont="1" applyFill="1" applyBorder="1">
      <alignment vertical="center"/>
    </xf>
    <xf numFmtId="0" fontId="25" fillId="0" borderId="1" xfId="54" applyFont="1" applyFill="1" applyBorder="1" applyAlignment="1" applyProtection="1">
      <alignment vertical="center"/>
    </xf>
    <xf numFmtId="177" fontId="22" fillId="0" borderId="1" xfId="54" applyNumberFormat="1" applyFont="1" applyFill="1" applyBorder="1" applyAlignment="1" applyProtection="1">
      <alignment vertical="center"/>
    </xf>
    <xf numFmtId="0" fontId="26" fillId="0" borderId="1" xfId="0" applyFont="1" applyFill="1" applyBorder="1" applyAlignment="1" applyProtection="1">
      <alignment horizontal="left" vertical="center"/>
      <protection locked="0"/>
    </xf>
    <xf numFmtId="0" fontId="26" fillId="0" borderId="37" xfId="0" applyFont="1" applyFill="1" applyBorder="1" applyAlignment="1" applyProtection="1">
      <alignment vertical="center"/>
      <protection locked="0"/>
    </xf>
    <xf numFmtId="0" fontId="26" fillId="0" borderId="1" xfId="0" applyFont="1" applyFill="1" applyBorder="1" applyAlignment="1" applyProtection="1">
      <alignment vertical="center"/>
    </xf>
    <xf numFmtId="0" fontId="27" fillId="0" borderId="1" xfId="0" applyFont="1" applyFill="1" applyBorder="1" applyAlignment="1" applyProtection="1">
      <alignment horizontal="left" vertical="center"/>
      <protection locked="0"/>
    </xf>
    <xf numFmtId="177" fontId="27" fillId="0" borderId="37" xfId="0" applyNumberFormat="1" applyFont="1" applyFill="1" applyBorder="1" applyAlignment="1" applyProtection="1">
      <alignment horizontal="left" vertical="center"/>
      <protection locked="0"/>
    </xf>
    <xf numFmtId="0" fontId="27" fillId="0" borderId="1" xfId="0" applyFont="1" applyFill="1" applyBorder="1" applyAlignment="1" applyProtection="1">
      <alignment vertical="center"/>
    </xf>
    <xf numFmtId="0" fontId="24" fillId="0" borderId="1" xfId="0" applyFont="1" applyFill="1" applyBorder="1" applyAlignment="1" applyProtection="1">
      <alignment horizontal="left" vertical="center"/>
      <protection locked="0"/>
    </xf>
    <xf numFmtId="177" fontId="24" fillId="0" borderId="37" xfId="0" applyNumberFormat="1" applyFont="1" applyFill="1" applyBorder="1" applyAlignment="1" applyProtection="1">
      <alignment horizontal="left" vertical="center"/>
      <protection locked="0"/>
    </xf>
    <xf numFmtId="0" fontId="24" fillId="0" borderId="1" xfId="0" applyFont="1" applyFill="1" applyBorder="1" applyAlignment="1" applyProtection="1">
      <alignment vertical="center"/>
      <protection locked="0"/>
    </xf>
    <xf numFmtId="0" fontId="24" fillId="0" borderId="37" xfId="0" applyFont="1" applyFill="1" applyBorder="1" applyAlignment="1" applyProtection="1">
      <alignment vertical="center"/>
      <protection locked="0"/>
    </xf>
    <xf numFmtId="179" fontId="24" fillId="0" borderId="37" xfId="0" applyNumberFormat="1" applyFont="1" applyFill="1" applyBorder="1" applyAlignment="1" applyProtection="1">
      <alignment horizontal="left" vertical="center"/>
      <protection locked="0"/>
    </xf>
    <xf numFmtId="179" fontId="27" fillId="0" borderId="37" xfId="0" applyNumberFormat="1" applyFont="1" applyFill="1" applyBorder="1" applyAlignment="1" applyProtection="1">
      <alignment horizontal="left" vertical="center"/>
      <protection locked="0"/>
    </xf>
    <xf numFmtId="177" fontId="27" fillId="0" borderId="38" xfId="0" applyNumberFormat="1" applyFont="1" applyFill="1" applyBorder="1" applyAlignment="1" applyProtection="1">
      <alignment horizontal="left" vertical="center"/>
      <protection locked="0"/>
    </xf>
    <xf numFmtId="179" fontId="24" fillId="0" borderId="38" xfId="0" applyNumberFormat="1" applyFont="1" applyFill="1" applyBorder="1" applyAlignment="1" applyProtection="1">
      <alignment horizontal="left" vertical="center"/>
      <protection locked="0"/>
    </xf>
    <xf numFmtId="0" fontId="27" fillId="0" borderId="38" xfId="0" applyFont="1" applyFill="1" applyBorder="1" applyAlignment="1" applyProtection="1">
      <alignment vertical="center"/>
      <protection locked="0"/>
    </xf>
    <xf numFmtId="0" fontId="27" fillId="0" borderId="37" xfId="0" applyFont="1" applyFill="1" applyBorder="1" applyAlignment="1" applyProtection="1">
      <alignment vertical="center"/>
      <protection locked="0"/>
    </xf>
    <xf numFmtId="0" fontId="24" fillId="0" borderId="1" xfId="0" applyNumberFormat="1" applyFont="1" applyFill="1" applyBorder="1" applyAlignment="1" applyProtection="1">
      <alignment vertical="center"/>
      <protection locked="0"/>
    </xf>
    <xf numFmtId="177" fontId="24" fillId="0" borderId="38" xfId="0" applyNumberFormat="1" applyFont="1" applyFill="1" applyBorder="1" applyAlignment="1" applyProtection="1">
      <alignment horizontal="left" vertical="center"/>
      <protection locked="0"/>
    </xf>
    <xf numFmtId="0" fontId="27" fillId="0" borderId="37" xfId="0" applyFont="1" applyFill="1" applyBorder="1" applyAlignment="1" applyProtection="1">
      <alignment horizontal="left" vertical="center"/>
      <protection locked="0"/>
    </xf>
    <xf numFmtId="0" fontId="26" fillId="0" borderId="39" xfId="0" applyFont="1" applyFill="1" applyBorder="1" applyAlignment="1" applyProtection="1">
      <alignment vertical="center"/>
      <protection locked="0"/>
    </xf>
    <xf numFmtId="0" fontId="27" fillId="0" borderId="39" xfId="0" applyFont="1" applyFill="1" applyBorder="1" applyAlignment="1" applyProtection="1">
      <alignment vertical="center"/>
      <protection locked="0"/>
    </xf>
    <xf numFmtId="0" fontId="24" fillId="0" borderId="39" xfId="0" applyFont="1" applyFill="1" applyBorder="1" applyAlignment="1" applyProtection="1">
      <alignment vertical="center"/>
      <protection locked="0"/>
    </xf>
    <xf numFmtId="0" fontId="27" fillId="0" borderId="1" xfId="0" applyFont="1" applyFill="1" applyBorder="1" applyAlignment="1" applyProtection="1">
      <alignment vertical="center"/>
      <protection locked="0"/>
    </xf>
    <xf numFmtId="0" fontId="26" fillId="0" borderId="1" xfId="0" applyFont="1" applyFill="1" applyBorder="1" applyAlignment="1" applyProtection="1">
      <alignment vertical="center"/>
      <protection locked="0"/>
    </xf>
    <xf numFmtId="0" fontId="6" fillId="0" borderId="1" xfId="0" applyFont="1" applyBorder="1">
      <alignment vertical="center"/>
    </xf>
    <xf numFmtId="0" fontId="28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30" fillId="0" borderId="0" xfId="10" applyNumberFormat="1" applyFont="1" applyBorder="1" applyAlignment="1">
      <alignment horizontal="left" vertical="top" wrapText="1"/>
    </xf>
    <xf numFmtId="0" fontId="0" fillId="0" borderId="0" xfId="0" applyAlignment="1">
      <alignment horizontal="center" vertical="top" wrapText="1"/>
    </xf>
    <xf numFmtId="0" fontId="30" fillId="0" borderId="0" xfId="10" applyNumberFormat="1" applyFont="1" applyBorder="1" applyAlignment="1" quotePrefix="1">
      <alignment horizontal="left" vertical="top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附件：行政一处报表" xfId="18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_Sheet20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Normal 2" xfId="45"/>
    <cellStyle name="40% - 强调文字颜色 4" xfId="46" builtinId="43"/>
    <cellStyle name="强调文字颜色 5" xfId="47" builtinId="45"/>
    <cellStyle name="Normal 3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14" xfId="54"/>
    <cellStyle name="常规 4 2" xfId="55"/>
    <cellStyle name="常规_21湖北省2015年地方财政预算表（20150331报部）" xfId="56"/>
    <cellStyle name="常规 3" xfId="57"/>
    <cellStyle name="常规 4" xfId="58"/>
    <cellStyle name="常规_2016年全省国有资本经营收入预算表" xfId="59"/>
    <cellStyle name="常规 7" xfId="60"/>
    <cellStyle name="常规 4 3" xfId="61"/>
    <cellStyle name="常规 5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opLeftCell="A5" workbookViewId="0">
      <selection activeCell="B29" sqref="B29"/>
    </sheetView>
  </sheetViews>
  <sheetFormatPr defaultColWidth="9" defaultRowHeight="14.25" outlineLevelCol="3"/>
  <cols>
    <col min="1" max="1" width="4.63333333333333" customWidth="1"/>
    <col min="2" max="2" width="73.9083333333333" customWidth="1"/>
    <col min="3" max="3" width="8.725" style="248" customWidth="1"/>
  </cols>
  <sheetData>
    <row r="1" spans="2:4">
      <c r="B1" s="249"/>
      <c r="C1" s="250"/>
      <c r="D1" s="249"/>
    </row>
    <row r="2" ht="27" customHeight="1" spans="2:3">
      <c r="B2" s="251" t="s">
        <v>0</v>
      </c>
      <c r="C2" s="251"/>
    </row>
    <row r="3" s="247" customFormat="1" ht="21" customHeight="1" spans="1:3">
      <c r="A3" s="252">
        <v>1</v>
      </c>
      <c r="B3" s="255" t="s">
        <v>1</v>
      </c>
      <c r="C3" s="254"/>
    </row>
    <row r="4" s="247" customFormat="1" ht="21" customHeight="1" spans="1:3">
      <c r="A4" s="252">
        <v>2</v>
      </c>
      <c r="B4" s="253" t="s">
        <v>2</v>
      </c>
      <c r="C4" s="254"/>
    </row>
    <row r="5" s="247" customFormat="1" ht="21" customHeight="1" spans="1:3">
      <c r="A5" s="252">
        <v>3</v>
      </c>
      <c r="B5" s="255" t="s">
        <v>3</v>
      </c>
      <c r="C5" s="254"/>
    </row>
    <row r="6" s="247" customFormat="1" ht="21" customHeight="1" spans="1:3">
      <c r="A6" s="252">
        <v>4</v>
      </c>
      <c r="B6" s="255" t="s">
        <v>4</v>
      </c>
      <c r="C6" s="254"/>
    </row>
    <row r="7" s="247" customFormat="1" ht="21" customHeight="1" spans="1:3">
      <c r="A7" s="252">
        <v>5</v>
      </c>
      <c r="B7" s="255" t="s">
        <v>5</v>
      </c>
      <c r="C7" s="254"/>
    </row>
    <row r="8" s="247" customFormat="1" ht="21" customHeight="1" spans="1:3">
      <c r="A8" s="252">
        <v>6</v>
      </c>
      <c r="B8" s="255" t="s">
        <v>6</v>
      </c>
      <c r="C8" s="254"/>
    </row>
    <row r="9" s="247" customFormat="1" ht="21" customHeight="1" spans="1:3">
      <c r="A9" s="252">
        <v>7</v>
      </c>
      <c r="B9" s="255" t="s">
        <v>7</v>
      </c>
      <c r="C9" s="254"/>
    </row>
    <row r="10" s="247" customFormat="1" ht="21" customHeight="1" spans="1:3">
      <c r="A10" s="252">
        <v>8</v>
      </c>
      <c r="B10" s="255" t="s">
        <v>8</v>
      </c>
      <c r="C10" s="254"/>
    </row>
    <row r="11" s="247" customFormat="1" ht="21" customHeight="1" spans="1:3">
      <c r="A11" s="252">
        <v>9</v>
      </c>
      <c r="B11" s="255" t="s">
        <v>9</v>
      </c>
      <c r="C11" s="254"/>
    </row>
    <row r="12" s="247" customFormat="1" ht="21" customHeight="1" spans="1:3">
      <c r="A12" s="252">
        <v>10</v>
      </c>
      <c r="B12" s="255" t="s">
        <v>10</v>
      </c>
      <c r="C12" s="254"/>
    </row>
    <row r="13" s="247" customFormat="1" ht="21" customHeight="1" spans="1:3">
      <c r="A13" s="252">
        <v>11</v>
      </c>
      <c r="B13" s="255" t="s">
        <v>11</v>
      </c>
      <c r="C13" s="254"/>
    </row>
    <row r="14" s="247" customFormat="1" ht="21" customHeight="1" spans="1:3">
      <c r="A14" s="252">
        <v>12</v>
      </c>
      <c r="B14" s="255" t="s">
        <v>12</v>
      </c>
      <c r="C14" s="254"/>
    </row>
    <row r="15" s="247" customFormat="1" ht="21" customHeight="1" spans="1:3">
      <c r="A15" s="252">
        <v>13</v>
      </c>
      <c r="B15" s="255" t="s">
        <v>13</v>
      </c>
      <c r="C15" s="254"/>
    </row>
    <row r="16" s="247" customFormat="1" ht="21" customHeight="1" spans="1:3">
      <c r="A16" s="252">
        <v>14</v>
      </c>
      <c r="B16" s="255" t="s">
        <v>14</v>
      </c>
      <c r="C16" s="254"/>
    </row>
    <row r="17" s="247" customFormat="1" ht="21" customHeight="1" spans="1:3">
      <c r="A17" s="252">
        <v>15</v>
      </c>
      <c r="B17" s="255" t="s">
        <v>15</v>
      </c>
      <c r="C17" s="254"/>
    </row>
    <row r="18" s="247" customFormat="1" ht="21" customHeight="1" spans="1:3">
      <c r="A18" s="252">
        <v>16</v>
      </c>
      <c r="B18" s="255" t="s">
        <v>16</v>
      </c>
      <c r="C18" s="254"/>
    </row>
    <row r="19" s="247" customFormat="1" ht="21" customHeight="1" spans="1:3">
      <c r="A19" s="252">
        <v>17</v>
      </c>
      <c r="B19" s="255" t="s">
        <v>17</v>
      </c>
      <c r="C19" s="254"/>
    </row>
    <row r="20" s="247" customFormat="1" ht="21" customHeight="1" spans="1:3">
      <c r="A20" s="252">
        <v>18</v>
      </c>
      <c r="B20" s="255" t="s">
        <v>18</v>
      </c>
      <c r="C20" s="254"/>
    </row>
    <row r="21" s="247" customFormat="1" ht="21" customHeight="1" spans="1:3">
      <c r="A21" s="252">
        <v>19</v>
      </c>
      <c r="B21" s="255" t="s">
        <v>19</v>
      </c>
      <c r="C21" s="254"/>
    </row>
    <row r="22" s="247" customFormat="1" ht="21" customHeight="1" spans="1:3">
      <c r="A22" s="252">
        <v>20</v>
      </c>
      <c r="B22" s="255" t="s">
        <v>20</v>
      </c>
      <c r="C22" s="254"/>
    </row>
    <row r="23" s="247" customFormat="1" ht="21" customHeight="1" spans="1:3">
      <c r="A23" s="252">
        <v>21</v>
      </c>
      <c r="B23" s="255" t="s">
        <v>21</v>
      </c>
      <c r="C23" s="254"/>
    </row>
    <row r="24" s="247" customFormat="1" ht="21" customHeight="1" spans="1:3">
      <c r="A24" s="252">
        <v>22</v>
      </c>
      <c r="B24" s="255" t="s">
        <v>22</v>
      </c>
      <c r="C24" s="254"/>
    </row>
    <row r="25" s="247" customFormat="1" ht="21" customHeight="1" spans="1:3">
      <c r="A25" s="252">
        <v>23</v>
      </c>
      <c r="B25" s="255" t="s">
        <v>23</v>
      </c>
      <c r="C25" s="254"/>
    </row>
    <row r="26" s="247" customFormat="1" ht="21" customHeight="1" spans="1:3">
      <c r="A26" s="252">
        <v>24</v>
      </c>
      <c r="B26" s="255" t="s">
        <v>24</v>
      </c>
      <c r="C26" s="254"/>
    </row>
    <row r="27" s="247" customFormat="1" ht="21" customHeight="1" spans="1:3">
      <c r="A27" s="252">
        <v>25</v>
      </c>
      <c r="B27" s="255" t="s">
        <v>25</v>
      </c>
      <c r="C27" s="254"/>
    </row>
    <row r="28" s="247" customFormat="1" ht="21" customHeight="1" spans="1:3">
      <c r="A28" s="252">
        <v>26</v>
      </c>
      <c r="B28" s="255" t="s">
        <v>26</v>
      </c>
      <c r="C28" s="254"/>
    </row>
    <row r="29" s="247" customFormat="1" ht="21" customHeight="1" spans="1:3">
      <c r="A29" s="252">
        <v>27</v>
      </c>
      <c r="B29" s="255" t="s">
        <v>27</v>
      </c>
      <c r="C29" s="254"/>
    </row>
    <row r="30" s="247" customFormat="1" ht="21" customHeight="1" spans="1:3">
      <c r="A30" s="252"/>
      <c r="B30" s="253"/>
      <c r="C30" s="254"/>
    </row>
    <row r="31" spans="1:3">
      <c r="A31" s="252"/>
      <c r="B31" s="253"/>
      <c r="C31" s="254"/>
    </row>
  </sheetData>
  <mergeCells count="1">
    <mergeCell ref="B2:C2"/>
  </mergeCells>
  <hyperlinks>
    <hyperlink ref="B3" location="本级一般公共预算收入预算表!A1" display="本级一般公共预算收入预算表"/>
    <hyperlink ref="B5" location="一般公共预算支出预算表!A1" display="一般公共预算支出预算表"/>
    <hyperlink ref="B6" location="本级一般公共预算支出表!A1" display="本级一般公共预算支出预算表"/>
    <hyperlink ref="B7" location="本级基本支出预算表!A1" display="本级基本支出预算表"/>
    <hyperlink ref="B8" location="一般公共预算税收返还和转移支付表!A1" display="一般公共预算税收返还及转移支付表"/>
    <hyperlink ref="B9" location="政府性基金收入预算表!A1" display="政府性基金收入预算表"/>
    <hyperlink ref="B11" location="政府性基金支出预算表!A1" display="政府性基金支出预算表"/>
    <hyperlink ref="B12" location="政府性基金预算转移支付表!A1" display="政府性基金预算转移支付表"/>
    <hyperlink ref="B13" location="国有资本经营收入预算表!A1" display="国有资本经营收入预算表"/>
    <hyperlink ref="B15" location="国有资本经营支出预算!A1" display="国有资本经营支出预算表"/>
    <hyperlink ref="B16" location="国有资本经营预算转移支付表!A1" display="国有资本经营预算转移支付表"/>
    <hyperlink ref="B18" location="社会保险基金收入表!A1" display="社会保险基金收入预算表"/>
    <hyperlink ref="B19" location="本级社会保险基金支出预算表!A1" display="本级社会保险基金支出预算表"/>
    <hyperlink ref="B27" location="政府一般债务余额限额表!A1" display="政府一般债务限额和余额情况表"/>
    <hyperlink ref="B28" location="政府专项债务余额限额表!A1" display="政府专项债务限额和余额情况表"/>
    <hyperlink ref="B29" location="地方政府债券还本付息情况表!A1" display="地方政府债券还本付息情况表"/>
    <hyperlink ref="B21" location="城乡居民基本养老保险基金收支预算表!A1" display="城乡居民基本养老保险基金收支预算表"/>
    <hyperlink ref="B22" location="机关事业单位基本养老保险基金收支预算表!A1" display="机关事业单位基本养老保险基金收支预算表"/>
    <hyperlink ref="B23" location="'职工基本医疗保险(含生育保险)基金收支预算表'!A1" display="职工基本医疗保险(含生育保险)基金收支预算表"/>
    <hyperlink ref="B24" location="城乡居民基本医疗保险基金收支预算表!A1" display="城乡居民基本医疗保险基金收支预算表"/>
    <hyperlink ref="B25" location="工伤保险基金收支预算表!A1" display="工伤保险基金收支预算表"/>
    <hyperlink ref="B26" location="失业保险基金收支预算表!A1" display="失业保险基金收支预算表"/>
    <hyperlink ref="B4" location="一般公共预算收入预算表!A1" display="一般公共预算收入预算表"/>
    <hyperlink ref="B10" location="本级政府性基金支出预算表!A1" display="本级政府性基金支出预算表"/>
    <hyperlink ref="B14" location="本级国有资本经营支出预算表!A1" display="本级国有资本经营支出预算表"/>
    <hyperlink ref="B17" location="本级社会保险基金收入预算表!A1" display="本级社会保险基金收入预算表"/>
    <hyperlink ref="B20" location="社会保险基金支出预算!A1" display="社会保险基金支出预算表"/>
  </hyperlink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A1" sqref="$A1:$XFD1048576"/>
    </sheetView>
  </sheetViews>
  <sheetFormatPr defaultColWidth="9" defaultRowHeight="18" outlineLevelCol="3"/>
  <cols>
    <col min="1" max="1" width="37.75" style="15" customWidth="1"/>
    <col min="2" max="3" width="16.875" style="15" customWidth="1"/>
    <col min="4" max="4" width="14" style="15" customWidth="1"/>
    <col min="5" max="16384" width="9" style="15"/>
  </cols>
  <sheetData>
    <row r="1" spans="1:4">
      <c r="A1" s="16" t="s">
        <v>28</v>
      </c>
      <c r="B1" s="16"/>
      <c r="C1" s="16"/>
      <c r="D1" s="16"/>
    </row>
    <row r="2" spans="4:4">
      <c r="D2" s="15" t="s">
        <v>29</v>
      </c>
    </row>
    <row r="3" spans="1:4">
      <c r="A3" s="18" t="s">
        <v>30</v>
      </c>
      <c r="B3" s="18" t="s">
        <v>31</v>
      </c>
      <c r="C3" s="18" t="s">
        <v>32</v>
      </c>
      <c r="D3" s="18" t="s">
        <v>33</v>
      </c>
    </row>
    <row r="4" spans="1:4">
      <c r="A4" s="246" t="s">
        <v>34</v>
      </c>
      <c r="B4" s="18">
        <f>SUM(B5:B19)</f>
        <v>44180</v>
      </c>
      <c r="C4" s="18">
        <f>SUM(C5:C19)</f>
        <v>53000</v>
      </c>
      <c r="D4" s="172">
        <f>(C4-B4)/B4</f>
        <v>0.199637845178814</v>
      </c>
    </row>
    <row r="5" spans="1:4">
      <c r="A5" s="204" t="s">
        <v>35</v>
      </c>
      <c r="B5" s="170">
        <v>18707</v>
      </c>
      <c r="C5" s="170">
        <v>26200</v>
      </c>
      <c r="D5" s="171">
        <f t="shared" ref="D5:D28" si="0">(C5-B5)/B5</f>
        <v>0.400545250441011</v>
      </c>
    </row>
    <row r="6" spans="1:4">
      <c r="A6" s="204" t="s">
        <v>36</v>
      </c>
      <c r="B6" s="170">
        <v>5668</v>
      </c>
      <c r="C6" s="170">
        <v>7000</v>
      </c>
      <c r="D6" s="171">
        <f t="shared" si="0"/>
        <v>0.23500352858151</v>
      </c>
    </row>
    <row r="7" spans="1:4">
      <c r="A7" s="204" t="s">
        <v>37</v>
      </c>
      <c r="B7" s="170">
        <v>1156</v>
      </c>
      <c r="C7" s="170">
        <v>1150</v>
      </c>
      <c r="D7" s="171">
        <f t="shared" si="0"/>
        <v>-0.00519031141868512</v>
      </c>
    </row>
    <row r="8" spans="1:4">
      <c r="A8" s="204" t="s">
        <v>38</v>
      </c>
      <c r="B8" s="170">
        <v>685</v>
      </c>
      <c r="C8" s="170">
        <v>650</v>
      </c>
      <c r="D8" s="171">
        <f t="shared" si="0"/>
        <v>-0.0510948905109489</v>
      </c>
    </row>
    <row r="9" spans="1:4">
      <c r="A9" s="204" t="s">
        <v>39</v>
      </c>
      <c r="B9" s="170">
        <v>2017</v>
      </c>
      <c r="C9" s="170">
        <v>1900</v>
      </c>
      <c r="D9" s="171">
        <f t="shared" si="0"/>
        <v>-0.0580069410014874</v>
      </c>
    </row>
    <row r="10" spans="1:4">
      <c r="A10" s="204" t="s">
        <v>40</v>
      </c>
      <c r="B10" s="170">
        <v>1720</v>
      </c>
      <c r="C10" s="170">
        <v>1640</v>
      </c>
      <c r="D10" s="171">
        <f t="shared" si="0"/>
        <v>-0.0465116279069767</v>
      </c>
    </row>
    <row r="11" spans="1:4">
      <c r="A11" s="204" t="s">
        <v>41</v>
      </c>
      <c r="B11" s="170">
        <v>657</v>
      </c>
      <c r="C11" s="170">
        <v>650</v>
      </c>
      <c r="D11" s="171">
        <f t="shared" si="0"/>
        <v>-0.0106544901065449</v>
      </c>
    </row>
    <row r="12" spans="1:4">
      <c r="A12" s="204" t="s">
        <v>42</v>
      </c>
      <c r="B12" s="170">
        <v>1953</v>
      </c>
      <c r="C12" s="170">
        <v>2000</v>
      </c>
      <c r="D12" s="171">
        <f t="shared" si="0"/>
        <v>0.0240655401945725</v>
      </c>
    </row>
    <row r="13" spans="1:4">
      <c r="A13" s="204" t="s">
        <v>43</v>
      </c>
      <c r="B13" s="170">
        <v>1075</v>
      </c>
      <c r="C13" s="170">
        <v>1600</v>
      </c>
      <c r="D13" s="171">
        <f t="shared" si="0"/>
        <v>0.488372093023256</v>
      </c>
    </row>
    <row r="14" spans="1:4">
      <c r="A14" s="204" t="s">
        <v>44</v>
      </c>
      <c r="B14" s="170">
        <v>1479</v>
      </c>
      <c r="C14" s="170">
        <v>1300</v>
      </c>
      <c r="D14" s="171">
        <f t="shared" si="0"/>
        <v>-0.121027721433401</v>
      </c>
    </row>
    <row r="15" spans="1:4">
      <c r="A15" s="204" t="s">
        <v>45</v>
      </c>
      <c r="B15" s="170">
        <v>166</v>
      </c>
      <c r="C15" s="170">
        <v>150</v>
      </c>
      <c r="D15" s="171">
        <f t="shared" si="0"/>
        <v>-0.0963855421686747</v>
      </c>
    </row>
    <row r="16" spans="1:4">
      <c r="A16" s="204" t="s">
        <v>46</v>
      </c>
      <c r="B16" s="170">
        <v>6961</v>
      </c>
      <c r="C16" s="170">
        <v>6900</v>
      </c>
      <c r="D16" s="171">
        <f t="shared" si="0"/>
        <v>-0.008763108748743</v>
      </c>
    </row>
    <row r="17" spans="1:4">
      <c r="A17" s="204" t="s">
        <v>47</v>
      </c>
      <c r="B17" s="170">
        <v>1681</v>
      </c>
      <c r="C17" s="170">
        <v>1600</v>
      </c>
      <c r="D17" s="171">
        <f t="shared" si="0"/>
        <v>-0.0481856038072576</v>
      </c>
    </row>
    <row r="18" spans="1:4">
      <c r="A18" s="204" t="s">
        <v>48</v>
      </c>
      <c r="B18" s="170">
        <v>263</v>
      </c>
      <c r="C18" s="170">
        <v>260</v>
      </c>
      <c r="D18" s="171">
        <f t="shared" si="0"/>
        <v>-0.0114068441064639</v>
      </c>
    </row>
    <row r="19" spans="1:4">
      <c r="A19" s="204" t="s">
        <v>49</v>
      </c>
      <c r="B19" s="170">
        <v>-8</v>
      </c>
      <c r="C19" s="170"/>
      <c r="D19" s="171">
        <f t="shared" si="0"/>
        <v>-1</v>
      </c>
    </row>
    <row r="20" spans="1:4">
      <c r="A20" s="246" t="s">
        <v>50</v>
      </c>
      <c r="B20" s="18">
        <f>SUM(B21:B28)</f>
        <v>14848</v>
      </c>
      <c r="C20" s="18">
        <f>SUM(C21:C28)</f>
        <v>17000</v>
      </c>
      <c r="D20" s="172">
        <f t="shared" si="0"/>
        <v>0.144935344827586</v>
      </c>
    </row>
    <row r="21" spans="1:4">
      <c r="A21" s="204" t="s">
        <v>51</v>
      </c>
      <c r="B21" s="170">
        <v>2928</v>
      </c>
      <c r="C21" s="170">
        <v>3800</v>
      </c>
      <c r="D21" s="171">
        <f t="shared" si="0"/>
        <v>0.297814207650273</v>
      </c>
    </row>
    <row r="22" spans="1:4">
      <c r="A22" s="204" t="s">
        <v>52</v>
      </c>
      <c r="B22" s="170">
        <v>1727</v>
      </c>
      <c r="C22" s="170">
        <v>2300</v>
      </c>
      <c r="D22" s="171">
        <f t="shared" si="0"/>
        <v>0.331789229878402</v>
      </c>
    </row>
    <row r="23" spans="1:4">
      <c r="A23" s="204" t="s">
        <v>53</v>
      </c>
      <c r="B23" s="170">
        <v>4858</v>
      </c>
      <c r="C23" s="170">
        <v>5200</v>
      </c>
      <c r="D23" s="171">
        <f t="shared" si="0"/>
        <v>0.0703993412927131</v>
      </c>
    </row>
    <row r="24" spans="1:4">
      <c r="A24" s="204" t="s">
        <v>54</v>
      </c>
      <c r="B24" s="170">
        <v>460</v>
      </c>
      <c r="C24" s="170"/>
      <c r="D24" s="171"/>
    </row>
    <row r="25" spans="1:4">
      <c r="A25" s="204" t="s">
        <v>55</v>
      </c>
      <c r="B25" s="170">
        <v>2967</v>
      </c>
      <c r="C25" s="170">
        <v>2700</v>
      </c>
      <c r="D25" s="171">
        <f>(C25-B25)/B25</f>
        <v>-0.089989888776542</v>
      </c>
    </row>
    <row r="26" spans="1:4">
      <c r="A26" s="204" t="s">
        <v>56</v>
      </c>
      <c r="B26" s="170">
        <v>758</v>
      </c>
      <c r="C26" s="170">
        <v>800</v>
      </c>
      <c r="D26" s="171">
        <f>(C26-B26)/B26</f>
        <v>0.0554089709762533</v>
      </c>
    </row>
    <row r="27" spans="1:4">
      <c r="A27" s="204" t="s">
        <v>57</v>
      </c>
      <c r="B27" s="170">
        <v>806</v>
      </c>
      <c r="C27" s="170">
        <v>2200</v>
      </c>
      <c r="D27" s="171">
        <f>(C27-B27)/B27</f>
        <v>1.72952853598015</v>
      </c>
    </row>
    <row r="28" spans="1:4">
      <c r="A28" s="204" t="s">
        <v>58</v>
      </c>
      <c r="B28" s="170">
        <v>344</v>
      </c>
      <c r="C28" s="170"/>
      <c r="D28" s="171">
        <f>(C28-B28)/B28</f>
        <v>-1</v>
      </c>
    </row>
    <row r="29" spans="1:4">
      <c r="A29" s="18" t="s">
        <v>59</v>
      </c>
      <c r="B29" s="18">
        <f>B20+B4</f>
        <v>59028</v>
      </c>
      <c r="C29" s="18">
        <f>C20+C4</f>
        <v>70000</v>
      </c>
      <c r="D29" s="172">
        <f>(C29-B29)/B29</f>
        <v>0.185877888459714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workbookViewId="0">
      <selection activeCell="A1" sqref="A1:D1"/>
    </sheetView>
  </sheetViews>
  <sheetFormatPr defaultColWidth="9" defaultRowHeight="18" outlineLevelCol="3"/>
  <cols>
    <col min="1" max="1" width="56.125" style="15" customWidth="1"/>
    <col min="2" max="3" width="16.875" style="15" customWidth="1"/>
    <col min="4" max="4" width="14" style="15" customWidth="1"/>
    <col min="5" max="16384" width="9" style="15"/>
  </cols>
  <sheetData>
    <row r="1" spans="1:4">
      <c r="A1" s="16" t="s">
        <v>60</v>
      </c>
      <c r="B1" s="16"/>
      <c r="C1" s="16"/>
      <c r="D1" s="16"/>
    </row>
    <row r="2" spans="4:4">
      <c r="D2" s="15" t="s">
        <v>29</v>
      </c>
    </row>
    <row r="3" spans="1:4">
      <c r="A3" s="18" t="s">
        <v>30</v>
      </c>
      <c r="B3" s="18" t="s">
        <v>31</v>
      </c>
      <c r="C3" s="18" t="s">
        <v>32</v>
      </c>
      <c r="D3" s="18" t="s">
        <v>33</v>
      </c>
    </row>
    <row r="4" spans="1:4">
      <c r="A4" s="246" t="s">
        <v>61</v>
      </c>
      <c r="B4" s="18">
        <f>B5+B6</f>
        <v>59028</v>
      </c>
      <c r="C4" s="18">
        <f>C5+C6</f>
        <v>70000</v>
      </c>
      <c r="D4" s="172">
        <f t="shared" ref="D4:D18" si="0">(C4-B4)/B4</f>
        <v>0.185877888459714</v>
      </c>
    </row>
    <row r="5" spans="1:4">
      <c r="A5" s="204" t="s">
        <v>62</v>
      </c>
      <c r="B5" s="170">
        <v>44180</v>
      </c>
      <c r="C5" s="170">
        <v>53000</v>
      </c>
      <c r="D5" s="171">
        <f t="shared" si="0"/>
        <v>0.199637845178814</v>
      </c>
    </row>
    <row r="6" spans="1:4">
      <c r="A6" s="204" t="s">
        <v>63</v>
      </c>
      <c r="B6" s="170">
        <v>14848</v>
      </c>
      <c r="C6" s="170">
        <v>17000</v>
      </c>
      <c r="D6" s="171">
        <f t="shared" si="0"/>
        <v>0.144935344827586</v>
      </c>
    </row>
    <row r="7" spans="1:4">
      <c r="A7" s="246" t="s">
        <v>64</v>
      </c>
      <c r="B7" s="18">
        <f>B8+B14+B38</f>
        <v>237915</v>
      </c>
      <c r="C7" s="18">
        <f>C8+C14+C38</f>
        <v>212856</v>
      </c>
      <c r="D7" s="172">
        <f t="shared" si="0"/>
        <v>-0.105327532942437</v>
      </c>
    </row>
    <row r="8" spans="1:4">
      <c r="A8" s="204" t="s">
        <v>65</v>
      </c>
      <c r="B8" s="170">
        <v>15471</v>
      </c>
      <c r="C8" s="170">
        <f>C9+C10+C11+C12+C13</f>
        <v>15471</v>
      </c>
      <c r="D8" s="171">
        <f t="shared" si="0"/>
        <v>0</v>
      </c>
    </row>
    <row r="9" spans="1:4">
      <c r="A9" s="204" t="s">
        <v>66</v>
      </c>
      <c r="B9" s="170">
        <v>1345</v>
      </c>
      <c r="C9" s="170">
        <v>1345</v>
      </c>
      <c r="D9" s="171">
        <f t="shared" si="0"/>
        <v>0</v>
      </c>
    </row>
    <row r="10" spans="1:4">
      <c r="A10" s="204" t="s">
        <v>67</v>
      </c>
      <c r="B10" s="170">
        <v>1748</v>
      </c>
      <c r="C10" s="170">
        <v>1748</v>
      </c>
      <c r="D10" s="171">
        <f t="shared" si="0"/>
        <v>0</v>
      </c>
    </row>
    <row r="11" spans="1:4">
      <c r="A11" s="204" t="s">
        <v>68</v>
      </c>
      <c r="B11" s="170">
        <v>7</v>
      </c>
      <c r="C11" s="170">
        <v>7</v>
      </c>
      <c r="D11" s="171">
        <f t="shared" si="0"/>
        <v>0</v>
      </c>
    </row>
    <row r="12" spans="1:4">
      <c r="A12" s="204" t="s">
        <v>69</v>
      </c>
      <c r="B12" s="170">
        <v>10871</v>
      </c>
      <c r="C12" s="170">
        <v>10871</v>
      </c>
      <c r="D12" s="171">
        <f t="shared" si="0"/>
        <v>0</v>
      </c>
    </row>
    <row r="13" spans="1:4">
      <c r="A13" s="204" t="s">
        <v>70</v>
      </c>
      <c r="B13" s="170">
        <v>1500</v>
      </c>
      <c r="C13" s="170">
        <v>1500</v>
      </c>
      <c r="D13" s="171">
        <f t="shared" si="0"/>
        <v>0</v>
      </c>
    </row>
    <row r="14" spans="1:4">
      <c r="A14" s="204" t="s">
        <v>71</v>
      </c>
      <c r="B14" s="170">
        <f>SUM(B15:B37)</f>
        <v>197879</v>
      </c>
      <c r="C14" s="170">
        <f>SUM(C15:C37)</f>
        <v>176784</v>
      </c>
      <c r="D14" s="171">
        <f t="shared" si="0"/>
        <v>-0.106605551877663</v>
      </c>
    </row>
    <row r="15" spans="1:4">
      <c r="A15" s="204" t="s">
        <v>72</v>
      </c>
      <c r="B15" s="170">
        <v>8108</v>
      </c>
      <c r="C15" s="170">
        <v>5436</v>
      </c>
      <c r="D15" s="171">
        <f t="shared" si="0"/>
        <v>-0.329551060680809</v>
      </c>
    </row>
    <row r="16" spans="1:4">
      <c r="A16" s="204" t="s">
        <v>73</v>
      </c>
      <c r="B16" s="170">
        <v>35374</v>
      </c>
      <c r="C16" s="170">
        <v>40479</v>
      </c>
      <c r="D16" s="171">
        <f t="shared" si="0"/>
        <v>0.144315033640527</v>
      </c>
    </row>
    <row r="17" spans="1:4">
      <c r="A17" s="204" t="s">
        <v>74</v>
      </c>
      <c r="B17" s="170">
        <v>6175</v>
      </c>
      <c r="C17" s="170">
        <v>1528</v>
      </c>
      <c r="D17" s="171">
        <f t="shared" si="0"/>
        <v>-0.752550607287449</v>
      </c>
    </row>
    <row r="18" spans="1:4">
      <c r="A18" s="204" t="s">
        <v>75</v>
      </c>
      <c r="B18" s="170">
        <v>986</v>
      </c>
      <c r="C18" s="170">
        <v>940</v>
      </c>
      <c r="D18" s="171">
        <f t="shared" si="0"/>
        <v>-0.0466531440162272</v>
      </c>
    </row>
    <row r="19" spans="1:4">
      <c r="A19" s="204" t="s">
        <v>76</v>
      </c>
      <c r="B19" s="170">
        <v>217</v>
      </c>
      <c r="C19" s="170">
        <v>206</v>
      </c>
      <c r="D19" s="171">
        <f t="shared" ref="D19:D41" si="1">(C19-B19)/B19</f>
        <v>-0.0506912442396313</v>
      </c>
    </row>
    <row r="20" spans="1:4">
      <c r="A20" s="204" t="s">
        <v>77</v>
      </c>
      <c r="B20" s="170">
        <v>12366</v>
      </c>
      <c r="C20" s="170">
        <v>11129</v>
      </c>
      <c r="D20" s="171">
        <f t="shared" si="1"/>
        <v>-0.100032346757238</v>
      </c>
    </row>
    <row r="21" spans="1:4">
      <c r="A21" s="204" t="s">
        <v>78</v>
      </c>
      <c r="B21" s="170">
        <v>24639</v>
      </c>
      <c r="C21" s="170">
        <v>20333</v>
      </c>
      <c r="D21" s="171">
        <f t="shared" si="1"/>
        <v>-0.174763586184504</v>
      </c>
    </row>
    <row r="22" spans="1:4">
      <c r="A22" s="204" t="s">
        <v>79</v>
      </c>
      <c r="B22" s="170">
        <v>494</v>
      </c>
      <c r="C22" s="170">
        <v>1512</v>
      </c>
      <c r="D22" s="171">
        <f t="shared" si="1"/>
        <v>2.06072874493927</v>
      </c>
    </row>
    <row r="23" spans="1:4">
      <c r="A23" s="204" t="s">
        <v>80</v>
      </c>
      <c r="B23" s="170">
        <v>21</v>
      </c>
      <c r="C23" s="170"/>
      <c r="D23" s="171">
        <f t="shared" si="1"/>
        <v>-1</v>
      </c>
    </row>
    <row r="24" spans="1:4">
      <c r="A24" s="204" t="s">
        <v>81</v>
      </c>
      <c r="B24" s="170">
        <v>9289</v>
      </c>
      <c r="C24" s="170">
        <v>5930</v>
      </c>
      <c r="D24" s="171">
        <f t="shared" si="1"/>
        <v>-0.361610507051351</v>
      </c>
    </row>
    <row r="25" spans="1:4">
      <c r="A25" s="204" t="s">
        <v>82</v>
      </c>
      <c r="B25" s="170">
        <v>1631</v>
      </c>
      <c r="C25" s="170">
        <v>1330</v>
      </c>
      <c r="D25" s="171">
        <f t="shared" si="1"/>
        <v>-0.184549356223176</v>
      </c>
    </row>
    <row r="26" spans="1:4">
      <c r="A26" s="204" t="s">
        <v>83</v>
      </c>
      <c r="B26" s="170">
        <v>9557</v>
      </c>
      <c r="C26" s="170">
        <v>5425</v>
      </c>
      <c r="D26" s="171">
        <f t="shared" si="1"/>
        <v>-0.432353248927488</v>
      </c>
    </row>
    <row r="27" spans="1:4">
      <c r="A27" s="204" t="s">
        <v>84</v>
      </c>
      <c r="B27" s="170">
        <v>46</v>
      </c>
      <c r="C27" s="170"/>
      <c r="D27" s="171">
        <f t="shared" si="1"/>
        <v>-1</v>
      </c>
    </row>
    <row r="28" spans="1:4">
      <c r="A28" s="204" t="s">
        <v>85</v>
      </c>
      <c r="B28" s="170">
        <v>922</v>
      </c>
      <c r="C28" s="170"/>
      <c r="D28" s="171">
        <f t="shared" si="1"/>
        <v>-1</v>
      </c>
    </row>
    <row r="29" spans="1:4">
      <c r="A29" s="204" t="s">
        <v>86</v>
      </c>
      <c r="B29" s="170">
        <v>28101</v>
      </c>
      <c r="C29" s="170">
        <v>32028</v>
      </c>
      <c r="D29" s="171">
        <f t="shared" si="1"/>
        <v>0.139745916515427</v>
      </c>
    </row>
    <row r="30" spans="1:4">
      <c r="A30" s="204" t="s">
        <v>87</v>
      </c>
      <c r="B30" s="170">
        <v>24505</v>
      </c>
      <c r="C30" s="170">
        <v>14329</v>
      </c>
      <c r="D30" s="171">
        <f t="shared" si="1"/>
        <v>-0.415262191389512</v>
      </c>
    </row>
    <row r="31" spans="1:4">
      <c r="A31" s="204" t="s">
        <v>88</v>
      </c>
      <c r="B31" s="170">
        <v>794</v>
      </c>
      <c r="C31" s="170">
        <v>623</v>
      </c>
      <c r="D31" s="171">
        <f t="shared" si="1"/>
        <v>-0.21536523929471</v>
      </c>
    </row>
    <row r="32" spans="1:4">
      <c r="A32" s="204" t="s">
        <v>89</v>
      </c>
      <c r="B32" s="170">
        <v>21552</v>
      </c>
      <c r="C32" s="170">
        <v>23900</v>
      </c>
      <c r="D32" s="171">
        <f t="shared" si="1"/>
        <v>0.10894580549369</v>
      </c>
    </row>
    <row r="33" spans="1:4">
      <c r="A33" s="204" t="s">
        <v>90</v>
      </c>
      <c r="B33" s="170">
        <v>9961</v>
      </c>
      <c r="C33" s="170">
        <v>10637</v>
      </c>
      <c r="D33" s="171">
        <f t="shared" si="1"/>
        <v>0.0678646722216645</v>
      </c>
    </row>
    <row r="34" spans="1:4">
      <c r="A34" s="204" t="s">
        <v>91</v>
      </c>
      <c r="B34" s="170">
        <v>1189</v>
      </c>
      <c r="C34" s="170">
        <v>583</v>
      </c>
      <c r="D34" s="171">
        <f t="shared" si="1"/>
        <v>-0.509671993271657</v>
      </c>
    </row>
    <row r="35" spans="1:4">
      <c r="A35" s="204" t="s">
        <v>92</v>
      </c>
      <c r="B35" s="170">
        <v>215</v>
      </c>
      <c r="C35" s="170"/>
      <c r="D35" s="171">
        <f t="shared" si="1"/>
        <v>-1</v>
      </c>
    </row>
    <row r="36" spans="1:4">
      <c r="A36" s="204" t="s">
        <v>93</v>
      </c>
      <c r="B36" s="170">
        <v>1200</v>
      </c>
      <c r="C36" s="170">
        <v>45</v>
      </c>
      <c r="D36" s="171">
        <f t="shared" si="1"/>
        <v>-0.9625</v>
      </c>
    </row>
    <row r="37" spans="1:4">
      <c r="A37" s="204" t="s">
        <v>94</v>
      </c>
      <c r="B37" s="170">
        <v>537</v>
      </c>
      <c r="C37" s="170">
        <v>391</v>
      </c>
      <c r="D37" s="171">
        <f t="shared" si="1"/>
        <v>-0.271880819366853</v>
      </c>
    </row>
    <row r="38" spans="1:4">
      <c r="A38" s="204" t="s">
        <v>95</v>
      </c>
      <c r="B38" s="170">
        <v>24565</v>
      </c>
      <c r="C38" s="170">
        <v>20601</v>
      </c>
      <c r="D38" s="171">
        <f t="shared" si="1"/>
        <v>-0.161367799715042</v>
      </c>
    </row>
    <row r="39" spans="1:4">
      <c r="A39" s="246" t="s">
        <v>96</v>
      </c>
      <c r="B39" s="18">
        <f>B40+B41</f>
        <v>23229</v>
      </c>
      <c r="C39" s="18">
        <f>C40+C41</f>
        <v>14439</v>
      </c>
      <c r="D39" s="172">
        <f t="shared" si="1"/>
        <v>-0.378406302466744</v>
      </c>
    </row>
    <row r="40" spans="1:4">
      <c r="A40" s="204" t="s">
        <v>97</v>
      </c>
      <c r="B40" s="170">
        <v>13279</v>
      </c>
      <c r="C40" s="170"/>
      <c r="D40" s="171">
        <f t="shared" si="1"/>
        <v>-1</v>
      </c>
    </row>
    <row r="41" spans="1:4">
      <c r="A41" s="204" t="s">
        <v>98</v>
      </c>
      <c r="B41" s="170">
        <v>9950</v>
      </c>
      <c r="C41" s="170">
        <v>14439</v>
      </c>
      <c r="D41" s="171">
        <f t="shared" si="1"/>
        <v>0.451155778894472</v>
      </c>
    </row>
    <row r="42" spans="1:4">
      <c r="A42" s="246" t="s">
        <v>99</v>
      </c>
      <c r="B42" s="18"/>
      <c r="C42" s="18"/>
      <c r="D42" s="172"/>
    </row>
    <row r="43" spans="1:4">
      <c r="A43" s="246" t="s">
        <v>100</v>
      </c>
      <c r="B43" s="18">
        <v>4556</v>
      </c>
      <c r="C43" s="18">
        <v>238</v>
      </c>
      <c r="D43" s="172">
        <f>(C43-B43)/B43</f>
        <v>-0.947761194029851</v>
      </c>
    </row>
    <row r="44" spans="1:4">
      <c r="A44" s="246" t="s">
        <v>101</v>
      </c>
      <c r="B44" s="18">
        <v>25351</v>
      </c>
      <c r="C44" s="18">
        <v>10093</v>
      </c>
      <c r="D44" s="172">
        <f>(C44-B44)/B44</f>
        <v>-0.601869748727861</v>
      </c>
    </row>
    <row r="45" spans="1:4">
      <c r="A45" s="246" t="s">
        <v>102</v>
      </c>
      <c r="B45" s="18">
        <v>9377</v>
      </c>
      <c r="C45" s="18">
        <v>4132</v>
      </c>
      <c r="D45" s="172">
        <f>(C45-B45)/B45</f>
        <v>-0.559347339234297</v>
      </c>
    </row>
    <row r="46" spans="1:4">
      <c r="A46" s="246" t="s">
        <v>103</v>
      </c>
      <c r="B46" s="18">
        <v>17329</v>
      </c>
      <c r="C46" s="18">
        <v>32383</v>
      </c>
      <c r="D46" s="172">
        <f>(C46-B46)/B46</f>
        <v>0.868717179294824</v>
      </c>
    </row>
    <row r="47" spans="1:4">
      <c r="A47" s="18" t="s">
        <v>59</v>
      </c>
      <c r="B47" s="18">
        <f>B4+B7+B39+B43+B44+B45+B46</f>
        <v>376785</v>
      </c>
      <c r="C47" s="18">
        <f>C4+C7+C39+C43+C44+C45+C46</f>
        <v>344141</v>
      </c>
      <c r="D47" s="172">
        <f>(C47-B47)/B47</f>
        <v>-0.0866382685085659</v>
      </c>
    </row>
  </sheetData>
  <mergeCells count="1">
    <mergeCell ref="A1:D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$A1:$XFD1048576"/>
    </sheetView>
  </sheetViews>
  <sheetFormatPr defaultColWidth="9" defaultRowHeight="18" outlineLevelCol="4"/>
  <cols>
    <col min="1" max="1" width="40.375" style="15" customWidth="1"/>
    <col min="2" max="3" width="16.875" style="15" customWidth="1"/>
    <col min="4" max="4" width="11.125" style="15" customWidth="1"/>
    <col min="5" max="5" width="14" style="15" customWidth="1"/>
    <col min="6" max="16384" width="9" style="15"/>
  </cols>
  <sheetData>
    <row r="1" spans="1:5">
      <c r="A1" s="16" t="s">
        <v>104</v>
      </c>
      <c r="B1" s="16"/>
      <c r="C1" s="16"/>
      <c r="D1" s="16"/>
      <c r="E1" s="16"/>
    </row>
    <row r="2" spans="5:5">
      <c r="E2" s="15" t="s">
        <v>29</v>
      </c>
    </row>
    <row r="3" spans="1:5">
      <c r="A3" s="18" t="s">
        <v>30</v>
      </c>
      <c r="B3" s="18" t="s">
        <v>31</v>
      </c>
      <c r="C3" s="18" t="s">
        <v>32</v>
      </c>
      <c r="D3" s="18" t="s">
        <v>33</v>
      </c>
      <c r="E3" s="18" t="s">
        <v>105</v>
      </c>
    </row>
    <row r="4" spans="1:5">
      <c r="A4" s="246" t="s">
        <v>106</v>
      </c>
      <c r="B4" s="18">
        <f>SUM(B5:B27)</f>
        <v>313004</v>
      </c>
      <c r="C4" s="18">
        <f>SUM(C5:C27)</f>
        <v>314089</v>
      </c>
      <c r="D4" s="172">
        <f t="shared" ref="D4:D18" si="0">(C4-B4)/B4</f>
        <v>0.00346640937496006</v>
      </c>
      <c r="E4" s="18"/>
    </row>
    <row r="5" spans="1:5">
      <c r="A5" s="204" t="s">
        <v>107</v>
      </c>
      <c r="B5" s="170">
        <v>36523</v>
      </c>
      <c r="C5" s="170">
        <v>63344</v>
      </c>
      <c r="D5" s="171">
        <f t="shared" si="0"/>
        <v>0.734359170933384</v>
      </c>
      <c r="E5" s="170"/>
    </row>
    <row r="6" spans="1:5">
      <c r="A6" s="204" t="s">
        <v>108</v>
      </c>
      <c r="B6" s="170">
        <v>43</v>
      </c>
      <c r="C6" s="170">
        <v>111</v>
      </c>
      <c r="D6" s="171">
        <f t="shared" si="0"/>
        <v>1.58139534883721</v>
      </c>
      <c r="E6" s="170"/>
    </row>
    <row r="7" spans="1:5">
      <c r="A7" s="204" t="s">
        <v>109</v>
      </c>
      <c r="B7" s="170">
        <v>10365</v>
      </c>
      <c r="C7" s="170">
        <v>9951</v>
      </c>
      <c r="D7" s="171">
        <f t="shared" si="0"/>
        <v>-0.0399421128798842</v>
      </c>
      <c r="E7" s="170"/>
    </row>
    <row r="8" spans="1:5">
      <c r="A8" s="204" t="s">
        <v>110</v>
      </c>
      <c r="B8" s="170">
        <v>57502</v>
      </c>
      <c r="C8" s="170">
        <v>52365</v>
      </c>
      <c r="D8" s="171">
        <f t="shared" si="0"/>
        <v>-0.0893360230948489</v>
      </c>
      <c r="E8" s="170"/>
    </row>
    <row r="9" spans="1:5">
      <c r="A9" s="204" t="s">
        <v>111</v>
      </c>
      <c r="B9" s="170">
        <v>4306</v>
      </c>
      <c r="C9" s="170">
        <v>2492</v>
      </c>
      <c r="D9" s="171">
        <f t="shared" si="0"/>
        <v>-0.421272642823967</v>
      </c>
      <c r="E9" s="170"/>
    </row>
    <row r="10" spans="1:5">
      <c r="A10" s="204" t="s">
        <v>112</v>
      </c>
      <c r="B10" s="170">
        <v>6429</v>
      </c>
      <c r="C10" s="170">
        <v>4041</v>
      </c>
      <c r="D10" s="171">
        <f t="shared" si="0"/>
        <v>-0.371441903873075</v>
      </c>
      <c r="E10" s="170"/>
    </row>
    <row r="11" spans="1:5">
      <c r="A11" s="204" t="s">
        <v>113</v>
      </c>
      <c r="B11" s="170">
        <v>45557</v>
      </c>
      <c r="C11" s="170">
        <v>41698</v>
      </c>
      <c r="D11" s="171">
        <f t="shared" si="0"/>
        <v>-0.0847070702636258</v>
      </c>
      <c r="E11" s="170"/>
    </row>
    <row r="12" spans="1:5">
      <c r="A12" s="204" t="s">
        <v>114</v>
      </c>
      <c r="B12" s="170">
        <v>41618</v>
      </c>
      <c r="C12" s="170">
        <v>46885</v>
      </c>
      <c r="D12" s="171">
        <f t="shared" si="0"/>
        <v>0.126555817194483</v>
      </c>
      <c r="E12" s="170"/>
    </row>
    <row r="13" spans="1:5">
      <c r="A13" s="204" t="s">
        <v>115</v>
      </c>
      <c r="B13" s="170">
        <v>8544</v>
      </c>
      <c r="C13" s="170">
        <v>3228</v>
      </c>
      <c r="D13" s="171">
        <f t="shared" si="0"/>
        <v>-0.622191011235955</v>
      </c>
      <c r="E13" s="170"/>
    </row>
    <row r="14" spans="1:5">
      <c r="A14" s="204" t="s">
        <v>116</v>
      </c>
      <c r="B14" s="170">
        <v>7588</v>
      </c>
      <c r="C14" s="170">
        <v>6704</v>
      </c>
      <c r="D14" s="171">
        <f t="shared" si="0"/>
        <v>-0.116499736425936</v>
      </c>
      <c r="E14" s="170"/>
    </row>
    <row r="15" spans="1:5">
      <c r="A15" s="204" t="s">
        <v>117</v>
      </c>
      <c r="B15" s="170">
        <v>60632</v>
      </c>
      <c r="C15" s="170">
        <v>45407</v>
      </c>
      <c r="D15" s="171">
        <f t="shared" si="0"/>
        <v>-0.251105027048423</v>
      </c>
      <c r="E15" s="170"/>
    </row>
    <row r="16" spans="1:5">
      <c r="A16" s="204" t="s">
        <v>118</v>
      </c>
      <c r="B16" s="170">
        <v>13693</v>
      </c>
      <c r="C16" s="170">
        <v>16669</v>
      </c>
      <c r="D16" s="171">
        <f t="shared" si="0"/>
        <v>0.217337325640838</v>
      </c>
      <c r="E16" s="170"/>
    </row>
    <row r="17" spans="1:5">
      <c r="A17" s="204" t="s">
        <v>119</v>
      </c>
      <c r="B17" s="170">
        <v>1715</v>
      </c>
      <c r="C17" s="170">
        <v>1243</v>
      </c>
      <c r="D17" s="171">
        <f t="shared" si="0"/>
        <v>-0.275218658892128</v>
      </c>
      <c r="E17" s="170"/>
    </row>
    <row r="18" spans="1:5">
      <c r="A18" s="204" t="s">
        <v>120</v>
      </c>
      <c r="B18" s="170">
        <v>636</v>
      </c>
      <c r="C18" s="170">
        <v>708</v>
      </c>
      <c r="D18" s="171">
        <f t="shared" si="0"/>
        <v>0.113207547169811</v>
      </c>
      <c r="E18" s="170"/>
    </row>
    <row r="19" spans="1:5">
      <c r="A19" s="204" t="s">
        <v>121</v>
      </c>
      <c r="B19" s="170"/>
      <c r="C19" s="170"/>
      <c r="D19" s="171"/>
      <c r="E19" s="170"/>
    </row>
    <row r="20" spans="1:5">
      <c r="A20" s="204" t="s">
        <v>122</v>
      </c>
      <c r="B20" s="170">
        <v>3417</v>
      </c>
      <c r="C20" s="170">
        <v>2434</v>
      </c>
      <c r="D20" s="171">
        <f>(C20-B20)/B20</f>
        <v>-0.2876792508048</v>
      </c>
      <c r="E20" s="170"/>
    </row>
    <row r="21" spans="1:5">
      <c r="A21" s="204" t="s">
        <v>123</v>
      </c>
      <c r="B21" s="170">
        <v>5792</v>
      </c>
      <c r="C21" s="170">
        <v>4047</v>
      </c>
      <c r="D21" s="171">
        <f>(C21-B21)/B21</f>
        <v>-0.301277624309392</v>
      </c>
      <c r="E21" s="170"/>
    </row>
    <row r="22" spans="1:5">
      <c r="A22" s="204" t="s">
        <v>124</v>
      </c>
      <c r="B22" s="170">
        <v>519</v>
      </c>
      <c r="C22" s="170">
        <v>207</v>
      </c>
      <c r="D22" s="171">
        <f>(C22-B22)/B22</f>
        <v>-0.601156069364162</v>
      </c>
      <c r="E22" s="170"/>
    </row>
    <row r="23" spans="1:5">
      <c r="A23" s="204" t="s">
        <v>125</v>
      </c>
      <c r="B23" s="170">
        <v>1824</v>
      </c>
      <c r="C23" s="170">
        <v>2295</v>
      </c>
      <c r="D23" s="171">
        <f>(C23-B23)/B23</f>
        <v>0.258223684210526</v>
      </c>
      <c r="E23" s="170"/>
    </row>
    <row r="24" spans="1:5">
      <c r="A24" s="204" t="s">
        <v>126</v>
      </c>
      <c r="B24" s="170">
        <v>0</v>
      </c>
      <c r="C24" s="170">
        <v>3360</v>
      </c>
      <c r="D24" s="171"/>
      <c r="E24" s="170"/>
    </row>
    <row r="25" spans="1:5">
      <c r="A25" s="204" t="s">
        <v>127</v>
      </c>
      <c r="B25" s="170">
        <v>6280</v>
      </c>
      <c r="C25" s="170">
        <v>6900</v>
      </c>
      <c r="D25" s="171">
        <f>(C25-B25)/B25</f>
        <v>0.0987261146496815</v>
      </c>
      <c r="E25" s="170"/>
    </row>
    <row r="26" spans="1:5">
      <c r="A26" s="204" t="s">
        <v>128</v>
      </c>
      <c r="B26" s="170"/>
      <c r="C26" s="170"/>
      <c r="D26" s="171"/>
      <c r="E26" s="170"/>
    </row>
    <row r="27" spans="1:5">
      <c r="A27" s="204" t="s">
        <v>129</v>
      </c>
      <c r="B27" s="170">
        <v>21</v>
      </c>
      <c r="C27" s="170">
        <v>0</v>
      </c>
      <c r="D27" s="171">
        <f t="shared" ref="D27:D34" si="1">(C27-B27)/B27</f>
        <v>-1</v>
      </c>
      <c r="E27" s="170"/>
    </row>
    <row r="28" spans="1:5">
      <c r="A28" s="246" t="s">
        <v>130</v>
      </c>
      <c r="B28" s="18">
        <f>SUM(B29:B32)</f>
        <v>15285</v>
      </c>
      <c r="C28" s="18">
        <f>SUM(C29:C32)</f>
        <v>15546</v>
      </c>
      <c r="D28" s="172">
        <f t="shared" si="1"/>
        <v>0.0170755642787046</v>
      </c>
      <c r="E28" s="18"/>
    </row>
    <row r="29" spans="1:5">
      <c r="A29" s="204" t="s">
        <v>131</v>
      </c>
      <c r="B29" s="170">
        <v>21</v>
      </c>
      <c r="C29" s="170">
        <v>21</v>
      </c>
      <c r="D29" s="171">
        <f t="shared" si="1"/>
        <v>0</v>
      </c>
      <c r="E29" s="170"/>
    </row>
    <row r="30" spans="1:5">
      <c r="A30" s="204" t="s">
        <v>132</v>
      </c>
      <c r="B30" s="170">
        <v>7970</v>
      </c>
      <c r="C30" s="170">
        <v>9923</v>
      </c>
      <c r="D30" s="171">
        <f t="shared" si="1"/>
        <v>0.24504391468005</v>
      </c>
      <c r="E30" s="170"/>
    </row>
    <row r="31" spans="1:5">
      <c r="A31" s="204" t="s">
        <v>133</v>
      </c>
      <c r="B31" s="170">
        <v>7166</v>
      </c>
      <c r="C31" s="170">
        <v>5474</v>
      </c>
      <c r="D31" s="171">
        <f t="shared" si="1"/>
        <v>-0.236114987440692</v>
      </c>
      <c r="E31" s="170"/>
    </row>
    <row r="32" spans="1:5">
      <c r="A32" s="204" t="s">
        <v>134</v>
      </c>
      <c r="B32" s="170">
        <v>128</v>
      </c>
      <c r="C32" s="170">
        <v>128</v>
      </c>
      <c r="D32" s="171">
        <f t="shared" si="1"/>
        <v>0</v>
      </c>
      <c r="E32" s="170"/>
    </row>
    <row r="33" spans="1:5">
      <c r="A33" s="246" t="s">
        <v>135</v>
      </c>
      <c r="B33" s="18">
        <f>B34</f>
        <v>11481</v>
      </c>
      <c r="C33" s="18">
        <f>C34+C35</f>
        <v>14506</v>
      </c>
      <c r="D33" s="172">
        <f t="shared" si="1"/>
        <v>0.263478791046076</v>
      </c>
      <c r="E33" s="18"/>
    </row>
    <row r="34" spans="1:5">
      <c r="A34" s="204" t="s">
        <v>136</v>
      </c>
      <c r="B34" s="170">
        <v>11481</v>
      </c>
      <c r="C34" s="170">
        <v>14439</v>
      </c>
      <c r="D34" s="171">
        <f t="shared" si="1"/>
        <v>0.257643062451006</v>
      </c>
      <c r="E34" s="170"/>
    </row>
    <row r="35" spans="1:5">
      <c r="A35" s="204" t="s">
        <v>137</v>
      </c>
      <c r="B35" s="170"/>
      <c r="C35" s="170">
        <v>67</v>
      </c>
      <c r="D35" s="171"/>
      <c r="E35" s="170"/>
    </row>
    <row r="36" spans="1:5">
      <c r="A36" s="246" t="s">
        <v>138</v>
      </c>
      <c r="B36" s="18"/>
      <c r="C36" s="18"/>
      <c r="D36" s="172"/>
      <c r="E36" s="18"/>
    </row>
    <row r="37" spans="1:5">
      <c r="A37" s="246" t="s">
        <v>139</v>
      </c>
      <c r="B37" s="18"/>
      <c r="C37" s="18"/>
      <c r="D37" s="172"/>
      <c r="E37" s="18"/>
    </row>
    <row r="38" spans="1:5">
      <c r="A38" s="246" t="s">
        <v>140</v>
      </c>
      <c r="B38" s="18">
        <v>4632</v>
      </c>
      <c r="C38" s="18"/>
      <c r="D38" s="172">
        <f>(C38-B38)/B38</f>
        <v>-1</v>
      </c>
      <c r="E38" s="18"/>
    </row>
    <row r="39" spans="1:5">
      <c r="A39" s="246" t="s">
        <v>141</v>
      </c>
      <c r="B39" s="18">
        <v>32383</v>
      </c>
      <c r="C39" s="18"/>
      <c r="D39" s="172">
        <f>(C39-B39)/B39</f>
        <v>-1</v>
      </c>
      <c r="E39" s="18"/>
    </row>
    <row r="40" spans="1:5">
      <c r="A40" s="18" t="s">
        <v>142</v>
      </c>
      <c r="B40" s="18">
        <f>B4+B28+B33+B36+B37+B38+B39</f>
        <v>376785</v>
      </c>
      <c r="C40" s="18">
        <f>C4+C28+C33+C36+C37+C38+C39</f>
        <v>344141</v>
      </c>
      <c r="D40" s="172">
        <f>(C40-B40)/B40</f>
        <v>-0.0866382685085659</v>
      </c>
      <c r="E40" s="18"/>
    </row>
  </sheetData>
  <mergeCells count="1">
    <mergeCell ref="A1:E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9"/>
  <sheetViews>
    <sheetView workbookViewId="0">
      <selection activeCell="H19" sqref="H19"/>
    </sheetView>
  </sheetViews>
  <sheetFormatPr defaultColWidth="9" defaultRowHeight="14.25" outlineLevelCol="3"/>
  <cols>
    <col min="1" max="1" width="15.5" style="214" customWidth="1"/>
    <col min="2" max="2" width="27" style="214" customWidth="1"/>
    <col min="3" max="3" width="25.625" style="214" customWidth="1"/>
    <col min="4" max="16384" width="9" style="214"/>
  </cols>
  <sheetData>
    <row r="1" ht="18" spans="1:4">
      <c r="A1" s="215" t="s">
        <v>143</v>
      </c>
      <c r="B1" s="215"/>
      <c r="C1" s="215"/>
      <c r="D1" s="215"/>
    </row>
    <row r="2" ht="18" spans="1:3">
      <c r="A2" s="216"/>
      <c r="B2" s="216"/>
      <c r="C2" s="217" t="s">
        <v>29</v>
      </c>
    </row>
    <row r="3" ht="18" spans="1:3">
      <c r="A3" s="218" t="s">
        <v>144</v>
      </c>
      <c r="B3" s="218" t="s">
        <v>145</v>
      </c>
      <c r="C3" s="218" t="s">
        <v>32</v>
      </c>
    </row>
    <row r="4" ht="18.75" spans="1:3">
      <c r="A4" s="219"/>
      <c r="B4" s="220" t="s">
        <v>146</v>
      </c>
      <c r="C4" s="221">
        <v>314089</v>
      </c>
    </row>
    <row r="5" ht="15.75" spans="1:3">
      <c r="A5" s="222">
        <v>201</v>
      </c>
      <c r="B5" s="223" t="s">
        <v>147</v>
      </c>
      <c r="C5" s="224">
        <v>63344</v>
      </c>
    </row>
    <row r="6" spans="1:3">
      <c r="A6" s="225">
        <v>20101</v>
      </c>
      <c r="B6" s="226" t="s">
        <v>148</v>
      </c>
      <c r="C6" s="227">
        <v>1240</v>
      </c>
    </row>
    <row r="7" spans="1:3">
      <c r="A7" s="228">
        <v>2010101</v>
      </c>
      <c r="B7" s="229" t="s">
        <v>149</v>
      </c>
      <c r="C7" s="230">
        <v>1120</v>
      </c>
    </row>
    <row r="8" spans="1:3">
      <c r="A8" s="228">
        <v>2010102</v>
      </c>
      <c r="B8" s="229" t="s">
        <v>150</v>
      </c>
      <c r="C8" s="230">
        <v>20</v>
      </c>
    </row>
    <row r="9" spans="1:3">
      <c r="A9" s="228">
        <v>2010108</v>
      </c>
      <c r="B9" s="231" t="s">
        <v>151</v>
      </c>
      <c r="C9" s="230">
        <v>100</v>
      </c>
    </row>
    <row r="10" spans="1:3">
      <c r="A10" s="225">
        <v>20102</v>
      </c>
      <c r="B10" s="226" t="s">
        <v>152</v>
      </c>
      <c r="C10" s="227">
        <v>1350</v>
      </c>
    </row>
    <row r="11" spans="1:3">
      <c r="A11" s="228">
        <v>2010201</v>
      </c>
      <c r="B11" s="229" t="s">
        <v>149</v>
      </c>
      <c r="C11" s="230">
        <v>1350</v>
      </c>
    </row>
    <row r="12" spans="1:3">
      <c r="A12" s="225">
        <v>20103</v>
      </c>
      <c r="B12" s="226" t="s">
        <v>153</v>
      </c>
      <c r="C12" s="227">
        <v>28249</v>
      </c>
    </row>
    <row r="13" spans="1:3">
      <c r="A13" s="228">
        <v>2010301</v>
      </c>
      <c r="B13" s="229" t="s">
        <v>149</v>
      </c>
      <c r="C13" s="230">
        <v>18500</v>
      </c>
    </row>
    <row r="14" spans="1:3">
      <c r="A14" s="228">
        <v>2010302</v>
      </c>
      <c r="B14" s="229" t="s">
        <v>150</v>
      </c>
      <c r="C14" s="230">
        <v>1189</v>
      </c>
    </row>
    <row r="15" spans="1:3">
      <c r="A15" s="228">
        <v>2010308</v>
      </c>
      <c r="B15" s="229" t="s">
        <v>154</v>
      </c>
      <c r="C15" s="230">
        <v>200</v>
      </c>
    </row>
    <row r="16" spans="1:3">
      <c r="A16" s="228">
        <v>2010350</v>
      </c>
      <c r="B16" s="232" t="s">
        <v>155</v>
      </c>
      <c r="C16" s="230">
        <v>860</v>
      </c>
    </row>
    <row r="17" spans="1:3">
      <c r="A17" s="228">
        <v>2010399</v>
      </c>
      <c r="B17" s="232" t="s">
        <v>156</v>
      </c>
      <c r="C17" s="230">
        <v>7500</v>
      </c>
    </row>
    <row r="18" spans="1:3">
      <c r="A18" s="225">
        <v>20104</v>
      </c>
      <c r="B18" s="226" t="s">
        <v>157</v>
      </c>
      <c r="C18" s="227">
        <v>1095</v>
      </c>
    </row>
    <row r="19" spans="1:3">
      <c r="A19" s="228">
        <v>2010401</v>
      </c>
      <c r="B19" s="229" t="s">
        <v>149</v>
      </c>
      <c r="C19" s="230">
        <v>700</v>
      </c>
    </row>
    <row r="20" spans="1:3">
      <c r="A20" s="228">
        <v>2010402</v>
      </c>
      <c r="B20" s="229" t="s">
        <v>150</v>
      </c>
      <c r="C20" s="230">
        <v>395</v>
      </c>
    </row>
    <row r="21" spans="1:3">
      <c r="A21" s="225">
        <v>20105</v>
      </c>
      <c r="B21" s="233" t="s">
        <v>158</v>
      </c>
      <c r="C21" s="227">
        <v>1060</v>
      </c>
    </row>
    <row r="22" spans="1:3">
      <c r="A22" s="228">
        <v>2010501</v>
      </c>
      <c r="B22" s="232" t="s">
        <v>149</v>
      </c>
      <c r="C22" s="230">
        <v>560</v>
      </c>
    </row>
    <row r="23" spans="1:3">
      <c r="A23" s="228">
        <v>2010505</v>
      </c>
      <c r="B23" s="229" t="s">
        <v>159</v>
      </c>
      <c r="C23" s="230">
        <v>100</v>
      </c>
    </row>
    <row r="24" spans="1:3">
      <c r="A24" s="228">
        <v>2010507</v>
      </c>
      <c r="B24" s="232" t="s">
        <v>160</v>
      </c>
      <c r="C24" s="230">
        <v>200</v>
      </c>
    </row>
    <row r="25" spans="1:3">
      <c r="A25" s="228">
        <v>2010508</v>
      </c>
      <c r="B25" s="232" t="s">
        <v>161</v>
      </c>
      <c r="C25" s="230">
        <v>200</v>
      </c>
    </row>
    <row r="26" spans="1:3">
      <c r="A26" s="225">
        <v>20106</v>
      </c>
      <c r="B26" s="234" t="s">
        <v>162</v>
      </c>
      <c r="C26" s="227">
        <v>6320</v>
      </c>
    </row>
    <row r="27" spans="1:3">
      <c r="A27" s="228">
        <v>2010601</v>
      </c>
      <c r="B27" s="232" t="s">
        <v>149</v>
      </c>
      <c r="C27" s="230">
        <v>1200</v>
      </c>
    </row>
    <row r="28" spans="1:3">
      <c r="A28" s="228">
        <v>2010602</v>
      </c>
      <c r="B28" s="231" t="s">
        <v>150</v>
      </c>
      <c r="C28" s="230">
        <v>120</v>
      </c>
    </row>
    <row r="29" spans="1:3">
      <c r="A29" s="228">
        <v>2010605</v>
      </c>
      <c r="B29" s="231" t="s">
        <v>163</v>
      </c>
      <c r="C29" s="230">
        <v>100</v>
      </c>
    </row>
    <row r="30" spans="1:3">
      <c r="A30" s="228">
        <v>2010606</v>
      </c>
      <c r="B30" s="231" t="s">
        <v>164</v>
      </c>
      <c r="C30" s="230">
        <v>100</v>
      </c>
    </row>
    <row r="31" spans="1:3">
      <c r="A31" s="228">
        <v>2010607</v>
      </c>
      <c r="B31" s="229" t="s">
        <v>165</v>
      </c>
      <c r="C31" s="230">
        <v>150</v>
      </c>
    </row>
    <row r="32" spans="1:3">
      <c r="A32" s="228">
        <v>2010608</v>
      </c>
      <c r="B32" s="232" t="s">
        <v>166</v>
      </c>
      <c r="C32" s="230">
        <v>600</v>
      </c>
    </row>
    <row r="33" spans="1:3">
      <c r="A33" s="228">
        <v>2010650</v>
      </c>
      <c r="B33" s="232" t="s">
        <v>155</v>
      </c>
      <c r="C33" s="230">
        <v>2550</v>
      </c>
    </row>
    <row r="34" spans="1:3">
      <c r="A34" s="228">
        <v>2010699</v>
      </c>
      <c r="B34" s="232" t="s">
        <v>167</v>
      </c>
      <c r="C34" s="230">
        <v>1500</v>
      </c>
    </row>
    <row r="35" spans="1:3">
      <c r="A35" s="225">
        <v>20107</v>
      </c>
      <c r="B35" s="226" t="s">
        <v>168</v>
      </c>
      <c r="C35" s="227">
        <v>3060</v>
      </c>
    </row>
    <row r="36" spans="1:3">
      <c r="A36" s="228">
        <v>2010701</v>
      </c>
      <c r="B36" s="229" t="s">
        <v>149</v>
      </c>
      <c r="C36" s="230">
        <v>2060</v>
      </c>
    </row>
    <row r="37" spans="1:3">
      <c r="A37" s="228">
        <v>2010710</v>
      </c>
      <c r="B37" s="232" t="s">
        <v>169</v>
      </c>
      <c r="C37" s="230">
        <v>500</v>
      </c>
    </row>
    <row r="38" spans="1:3">
      <c r="A38" s="228">
        <v>2010799</v>
      </c>
      <c r="B38" s="232" t="s">
        <v>170</v>
      </c>
      <c r="C38" s="230">
        <v>500</v>
      </c>
    </row>
    <row r="39" spans="1:3">
      <c r="A39" s="225">
        <v>20108</v>
      </c>
      <c r="B39" s="233" t="s">
        <v>171</v>
      </c>
      <c r="C39" s="227">
        <v>895</v>
      </c>
    </row>
    <row r="40" spans="1:3">
      <c r="A40" s="228">
        <v>2010801</v>
      </c>
      <c r="B40" s="229" t="s">
        <v>149</v>
      </c>
      <c r="C40" s="230">
        <v>645</v>
      </c>
    </row>
    <row r="41" spans="1:3">
      <c r="A41" s="228">
        <v>2010804</v>
      </c>
      <c r="B41" s="235" t="s">
        <v>172</v>
      </c>
      <c r="C41" s="230">
        <v>250</v>
      </c>
    </row>
    <row r="42" spans="1:3">
      <c r="A42" s="225">
        <v>20111</v>
      </c>
      <c r="B42" s="236" t="s">
        <v>173</v>
      </c>
      <c r="C42" s="227">
        <v>1995</v>
      </c>
    </row>
    <row r="43" spans="1:3">
      <c r="A43" s="228">
        <v>2011101</v>
      </c>
      <c r="B43" s="229" t="s">
        <v>149</v>
      </c>
      <c r="C43" s="230">
        <v>1675</v>
      </c>
    </row>
    <row r="44" spans="1:3">
      <c r="A44" s="228">
        <v>2011102</v>
      </c>
      <c r="B44" s="229" t="s">
        <v>150</v>
      </c>
      <c r="C44" s="230">
        <v>300</v>
      </c>
    </row>
    <row r="45" spans="1:3">
      <c r="A45" s="228">
        <v>2011103</v>
      </c>
      <c r="B45" s="229" t="s">
        <v>174</v>
      </c>
      <c r="C45" s="230">
        <v>20</v>
      </c>
    </row>
    <row r="46" spans="1:3">
      <c r="A46" s="225">
        <v>20113</v>
      </c>
      <c r="B46" s="237" t="s">
        <v>175</v>
      </c>
      <c r="C46" s="227">
        <v>3520</v>
      </c>
    </row>
    <row r="47" spans="1:3">
      <c r="A47" s="228">
        <v>2011301</v>
      </c>
      <c r="B47" s="229" t="s">
        <v>149</v>
      </c>
      <c r="C47" s="230">
        <v>1000</v>
      </c>
    </row>
    <row r="48" spans="1:3">
      <c r="A48" s="228">
        <v>2011302</v>
      </c>
      <c r="B48" s="229" t="s">
        <v>150</v>
      </c>
      <c r="C48" s="230">
        <v>320</v>
      </c>
    </row>
    <row r="49" spans="1:3">
      <c r="A49" s="228">
        <v>2011308</v>
      </c>
      <c r="B49" s="229" t="s">
        <v>176</v>
      </c>
      <c r="C49" s="230">
        <v>1500</v>
      </c>
    </row>
    <row r="50" spans="1:3">
      <c r="A50" s="228">
        <v>2011350</v>
      </c>
      <c r="B50" s="229" t="s">
        <v>155</v>
      </c>
      <c r="C50" s="230">
        <v>200</v>
      </c>
    </row>
    <row r="51" spans="1:3">
      <c r="A51" s="228">
        <v>2011399</v>
      </c>
      <c r="B51" s="232" t="s">
        <v>177</v>
      </c>
      <c r="C51" s="230">
        <v>500</v>
      </c>
    </row>
    <row r="52" spans="1:3">
      <c r="A52" s="225">
        <v>20123</v>
      </c>
      <c r="B52" s="226" t="s">
        <v>178</v>
      </c>
      <c r="C52" s="227">
        <v>70</v>
      </c>
    </row>
    <row r="53" spans="1:3">
      <c r="A53" s="228">
        <v>2012399</v>
      </c>
      <c r="B53" s="231" t="s">
        <v>179</v>
      </c>
      <c r="C53" s="230">
        <v>70</v>
      </c>
    </row>
    <row r="54" spans="1:3">
      <c r="A54" s="225">
        <v>20126</v>
      </c>
      <c r="B54" s="233" t="s">
        <v>180</v>
      </c>
      <c r="C54" s="227">
        <v>550</v>
      </c>
    </row>
    <row r="55" spans="1:3">
      <c r="A55" s="228">
        <v>2012699</v>
      </c>
      <c r="B55" s="229" t="s">
        <v>181</v>
      </c>
      <c r="C55" s="230">
        <v>550</v>
      </c>
    </row>
    <row r="56" spans="1:3">
      <c r="A56" s="225">
        <v>20128</v>
      </c>
      <c r="B56" s="233" t="s">
        <v>182</v>
      </c>
      <c r="C56" s="227">
        <v>225</v>
      </c>
    </row>
    <row r="57" spans="1:3">
      <c r="A57" s="228">
        <v>2012801</v>
      </c>
      <c r="B57" s="232" t="s">
        <v>149</v>
      </c>
      <c r="C57" s="230">
        <v>185</v>
      </c>
    </row>
    <row r="58" spans="1:3">
      <c r="A58" s="228">
        <v>2012802</v>
      </c>
      <c r="B58" s="232" t="s">
        <v>150</v>
      </c>
      <c r="C58" s="230">
        <v>40</v>
      </c>
    </row>
    <row r="59" spans="1:3">
      <c r="A59" s="225">
        <v>20129</v>
      </c>
      <c r="B59" s="233" t="s">
        <v>183</v>
      </c>
      <c r="C59" s="227">
        <v>860</v>
      </c>
    </row>
    <row r="60" spans="1:3">
      <c r="A60" s="228">
        <v>2012901</v>
      </c>
      <c r="B60" s="232" t="s">
        <v>149</v>
      </c>
      <c r="C60" s="230">
        <v>430</v>
      </c>
    </row>
    <row r="61" spans="1:3">
      <c r="A61" s="228">
        <v>2012902</v>
      </c>
      <c r="B61" s="232" t="s">
        <v>150</v>
      </c>
      <c r="C61" s="230">
        <v>320</v>
      </c>
    </row>
    <row r="62" spans="1:3">
      <c r="A62" s="228">
        <v>2012999</v>
      </c>
      <c r="B62" s="232" t="s">
        <v>184</v>
      </c>
      <c r="C62" s="230">
        <v>110</v>
      </c>
    </row>
    <row r="63" spans="1:3">
      <c r="A63" s="225">
        <v>20131</v>
      </c>
      <c r="B63" s="233" t="s">
        <v>185</v>
      </c>
      <c r="C63" s="227">
        <v>2155</v>
      </c>
    </row>
    <row r="64" spans="1:3">
      <c r="A64" s="228">
        <v>2013101</v>
      </c>
      <c r="B64" s="232" t="s">
        <v>149</v>
      </c>
      <c r="C64" s="230">
        <v>1545</v>
      </c>
    </row>
    <row r="65" spans="1:3">
      <c r="A65" s="228">
        <v>2013150</v>
      </c>
      <c r="B65" s="232" t="s">
        <v>155</v>
      </c>
      <c r="C65" s="230">
        <v>500</v>
      </c>
    </row>
    <row r="66" spans="1:3">
      <c r="A66" s="228">
        <v>2013199</v>
      </c>
      <c r="B66" s="232" t="s">
        <v>186</v>
      </c>
      <c r="C66" s="230">
        <v>110</v>
      </c>
    </row>
    <row r="67" spans="1:3">
      <c r="A67" s="225">
        <v>20132</v>
      </c>
      <c r="B67" s="233" t="s">
        <v>187</v>
      </c>
      <c r="C67" s="227">
        <v>1260</v>
      </c>
    </row>
    <row r="68" spans="1:3">
      <c r="A68" s="228">
        <v>2013201</v>
      </c>
      <c r="B68" s="229" t="s">
        <v>149</v>
      </c>
      <c r="C68" s="230">
        <v>780</v>
      </c>
    </row>
    <row r="69" spans="1:3">
      <c r="A69" s="228">
        <v>2013202</v>
      </c>
      <c r="B69" s="229" t="s">
        <v>150</v>
      </c>
      <c r="C69" s="230">
        <v>150</v>
      </c>
    </row>
    <row r="70" spans="1:3">
      <c r="A70" s="228">
        <v>2013299</v>
      </c>
      <c r="B70" s="232" t="s">
        <v>188</v>
      </c>
      <c r="C70" s="230">
        <v>330</v>
      </c>
    </row>
    <row r="71" spans="1:3">
      <c r="A71" s="225">
        <v>20133</v>
      </c>
      <c r="B71" s="233" t="s">
        <v>189</v>
      </c>
      <c r="C71" s="227">
        <v>1050</v>
      </c>
    </row>
    <row r="72" spans="1:3">
      <c r="A72" s="228">
        <v>2013301</v>
      </c>
      <c r="B72" s="231" t="s">
        <v>149</v>
      </c>
      <c r="C72" s="230">
        <v>1050</v>
      </c>
    </row>
    <row r="73" spans="1:3">
      <c r="A73" s="225">
        <v>20134</v>
      </c>
      <c r="B73" s="233" t="s">
        <v>190</v>
      </c>
      <c r="C73" s="227">
        <v>390</v>
      </c>
    </row>
    <row r="74" spans="1:3">
      <c r="A74" s="228">
        <v>2013401</v>
      </c>
      <c r="B74" s="232" t="s">
        <v>149</v>
      </c>
      <c r="C74" s="230">
        <v>390</v>
      </c>
    </row>
    <row r="75" spans="1:3">
      <c r="A75" s="225">
        <v>20136</v>
      </c>
      <c r="B75" s="233" t="s">
        <v>191</v>
      </c>
      <c r="C75" s="227">
        <v>600</v>
      </c>
    </row>
    <row r="76" spans="1:3">
      <c r="A76" s="228">
        <v>2013601</v>
      </c>
      <c r="B76" s="232" t="s">
        <v>149</v>
      </c>
      <c r="C76" s="238">
        <v>600</v>
      </c>
    </row>
    <row r="77" spans="1:3">
      <c r="A77" s="225">
        <v>20138</v>
      </c>
      <c r="B77" s="226" t="s">
        <v>192</v>
      </c>
      <c r="C77" s="227">
        <v>4900</v>
      </c>
    </row>
    <row r="78" spans="1:3">
      <c r="A78" s="228">
        <v>2013801</v>
      </c>
      <c r="B78" s="229" t="s">
        <v>149</v>
      </c>
      <c r="C78" s="230">
        <v>3500</v>
      </c>
    </row>
    <row r="79" spans="1:3">
      <c r="A79" s="228">
        <v>2013804</v>
      </c>
      <c r="B79" s="229" t="s">
        <v>193</v>
      </c>
      <c r="C79" s="230">
        <v>150</v>
      </c>
    </row>
    <row r="80" spans="1:3">
      <c r="A80" s="228">
        <v>2013810</v>
      </c>
      <c r="B80" s="229" t="s">
        <v>194</v>
      </c>
      <c r="C80" s="230">
        <v>500</v>
      </c>
    </row>
    <row r="81" spans="1:3">
      <c r="A81" s="228">
        <v>2013812</v>
      </c>
      <c r="B81" s="229" t="s">
        <v>195</v>
      </c>
      <c r="C81" s="230">
        <v>50</v>
      </c>
    </row>
    <row r="82" spans="1:3">
      <c r="A82" s="228">
        <v>2013816</v>
      </c>
      <c r="B82" s="229" t="s">
        <v>196</v>
      </c>
      <c r="C82" s="230">
        <v>350</v>
      </c>
    </row>
    <row r="83" spans="1:3">
      <c r="A83" s="228">
        <v>2013899</v>
      </c>
      <c r="B83" s="229" t="s">
        <v>197</v>
      </c>
      <c r="C83" s="230">
        <v>350</v>
      </c>
    </row>
    <row r="84" spans="1:3">
      <c r="A84" s="225">
        <v>20199</v>
      </c>
      <c r="B84" s="226" t="s">
        <v>198</v>
      </c>
      <c r="C84" s="227">
        <v>2500</v>
      </c>
    </row>
    <row r="85" spans="1:3">
      <c r="A85" s="228">
        <v>2019999</v>
      </c>
      <c r="B85" s="232" t="s">
        <v>199</v>
      </c>
      <c r="C85" s="230">
        <v>2500</v>
      </c>
    </row>
    <row r="86" ht="15.75" spans="1:3">
      <c r="A86" s="222">
        <v>203</v>
      </c>
      <c r="B86" s="223" t="s">
        <v>200</v>
      </c>
      <c r="C86" s="224">
        <v>111</v>
      </c>
    </row>
    <row r="87" spans="1:3">
      <c r="A87" s="225">
        <v>20306</v>
      </c>
      <c r="B87" s="233" t="s">
        <v>201</v>
      </c>
      <c r="C87" s="227">
        <v>111</v>
      </c>
    </row>
    <row r="88" spans="1:3">
      <c r="A88" s="228">
        <v>2030601</v>
      </c>
      <c r="B88" s="232" t="s">
        <v>202</v>
      </c>
      <c r="C88" s="230">
        <v>101</v>
      </c>
    </row>
    <row r="89" spans="1:3">
      <c r="A89" s="228">
        <v>2030607</v>
      </c>
      <c r="B89" s="232" t="s">
        <v>203</v>
      </c>
      <c r="C89" s="230">
        <v>10</v>
      </c>
    </row>
    <row r="90" ht="15.75" spans="1:3">
      <c r="A90" s="222">
        <v>204</v>
      </c>
      <c r="B90" s="223" t="s">
        <v>204</v>
      </c>
      <c r="C90" s="224">
        <v>9951</v>
      </c>
    </row>
    <row r="91" spans="1:3">
      <c r="A91" s="225">
        <v>20402</v>
      </c>
      <c r="B91" s="233" t="s">
        <v>205</v>
      </c>
      <c r="C91" s="227">
        <v>8364</v>
      </c>
    </row>
    <row r="92" spans="1:3">
      <c r="A92" s="228">
        <v>2040201</v>
      </c>
      <c r="B92" s="232" t="s">
        <v>149</v>
      </c>
      <c r="C92" s="230">
        <v>6334</v>
      </c>
    </row>
    <row r="93" spans="1:3">
      <c r="A93" s="228">
        <v>2040219</v>
      </c>
      <c r="B93" s="232" t="s">
        <v>165</v>
      </c>
      <c r="C93" s="230">
        <v>30</v>
      </c>
    </row>
    <row r="94" spans="1:3">
      <c r="A94" s="228">
        <v>2040220</v>
      </c>
      <c r="B94" s="232" t="s">
        <v>206</v>
      </c>
      <c r="C94" s="230">
        <v>2000</v>
      </c>
    </row>
    <row r="95" spans="1:3">
      <c r="A95" s="225">
        <v>20406</v>
      </c>
      <c r="B95" s="226" t="s">
        <v>207</v>
      </c>
      <c r="C95" s="227">
        <v>1577</v>
      </c>
    </row>
    <row r="96" spans="1:3">
      <c r="A96" s="228">
        <v>2040601</v>
      </c>
      <c r="B96" s="232" t="s">
        <v>149</v>
      </c>
      <c r="C96" s="230">
        <v>1100</v>
      </c>
    </row>
    <row r="97" spans="1:3">
      <c r="A97" s="228">
        <v>2040604</v>
      </c>
      <c r="B97" s="231" t="s">
        <v>208</v>
      </c>
      <c r="C97" s="230">
        <v>252</v>
      </c>
    </row>
    <row r="98" spans="1:3">
      <c r="A98" s="228">
        <v>2040607</v>
      </c>
      <c r="B98" s="239" t="s">
        <v>209</v>
      </c>
      <c r="C98" s="230">
        <v>75</v>
      </c>
    </row>
    <row r="99" spans="1:3">
      <c r="A99" s="228">
        <v>2040612</v>
      </c>
      <c r="B99" s="232" t="s">
        <v>210</v>
      </c>
      <c r="C99" s="230">
        <v>50</v>
      </c>
    </row>
    <row r="100" spans="1:3">
      <c r="A100" s="228">
        <v>2040699</v>
      </c>
      <c r="B100" s="229" t="s">
        <v>211</v>
      </c>
      <c r="C100" s="230">
        <v>100</v>
      </c>
    </row>
    <row r="101" spans="1:3">
      <c r="A101" s="225">
        <v>20408</v>
      </c>
      <c r="B101" s="233" t="s">
        <v>212</v>
      </c>
      <c r="C101" s="227">
        <v>10</v>
      </c>
    </row>
    <row r="102" spans="1:3">
      <c r="A102" s="228">
        <v>2040899</v>
      </c>
      <c r="B102" s="232" t="s">
        <v>213</v>
      </c>
      <c r="C102" s="230">
        <v>10</v>
      </c>
    </row>
    <row r="103" ht="15.75" spans="1:3">
      <c r="A103" s="222">
        <v>205</v>
      </c>
      <c r="B103" s="223" t="s">
        <v>214</v>
      </c>
      <c r="C103" s="224">
        <v>52365</v>
      </c>
    </row>
    <row r="104" spans="1:3">
      <c r="A104" s="225">
        <v>20501</v>
      </c>
      <c r="B104" s="233" t="s">
        <v>215</v>
      </c>
      <c r="C104" s="227">
        <v>1500</v>
      </c>
    </row>
    <row r="105" spans="1:3">
      <c r="A105" s="228">
        <v>2050101</v>
      </c>
      <c r="B105" s="229" t="s">
        <v>149</v>
      </c>
      <c r="C105" s="230">
        <v>300</v>
      </c>
    </row>
    <row r="106" spans="1:3">
      <c r="A106" s="228">
        <v>2050199</v>
      </c>
      <c r="B106" s="235" t="s">
        <v>216</v>
      </c>
      <c r="C106" s="230">
        <v>1200</v>
      </c>
    </row>
    <row r="107" spans="1:3">
      <c r="A107" s="225">
        <v>20502</v>
      </c>
      <c r="B107" s="226" t="s">
        <v>217</v>
      </c>
      <c r="C107" s="227">
        <v>44685</v>
      </c>
    </row>
    <row r="108" spans="1:3">
      <c r="A108" s="228">
        <v>2050201</v>
      </c>
      <c r="B108" s="229" t="s">
        <v>218</v>
      </c>
      <c r="C108" s="230">
        <v>2800</v>
      </c>
    </row>
    <row r="109" spans="1:3">
      <c r="A109" s="228">
        <v>2050202</v>
      </c>
      <c r="B109" s="229" t="s">
        <v>219</v>
      </c>
      <c r="C109" s="230">
        <v>18550</v>
      </c>
    </row>
    <row r="110" spans="1:3">
      <c r="A110" s="228">
        <v>2050203</v>
      </c>
      <c r="B110" s="232" t="s">
        <v>220</v>
      </c>
      <c r="C110" s="230">
        <v>15535</v>
      </c>
    </row>
    <row r="111" spans="1:3">
      <c r="A111" s="228">
        <v>2050204</v>
      </c>
      <c r="B111" s="232" t="s">
        <v>221</v>
      </c>
      <c r="C111" s="230">
        <v>7800</v>
      </c>
    </row>
    <row r="112" spans="1:3">
      <c r="A112" s="225">
        <v>20503</v>
      </c>
      <c r="B112" s="226" t="s">
        <v>222</v>
      </c>
      <c r="C112" s="227">
        <v>5200</v>
      </c>
    </row>
    <row r="113" spans="1:3">
      <c r="A113" s="228">
        <v>2050302</v>
      </c>
      <c r="B113" s="229" t="s">
        <v>223</v>
      </c>
      <c r="C113" s="230">
        <v>5200</v>
      </c>
    </row>
    <row r="114" spans="1:3">
      <c r="A114" s="225">
        <v>20507</v>
      </c>
      <c r="B114" s="226" t="s">
        <v>224</v>
      </c>
      <c r="C114" s="227">
        <v>500</v>
      </c>
    </row>
    <row r="115" spans="1:3">
      <c r="A115" s="228">
        <v>2050701</v>
      </c>
      <c r="B115" s="229" t="s">
        <v>225</v>
      </c>
      <c r="C115" s="230">
        <v>500</v>
      </c>
    </row>
    <row r="116" spans="1:3">
      <c r="A116" s="225">
        <v>20508</v>
      </c>
      <c r="B116" s="233" t="s">
        <v>226</v>
      </c>
      <c r="C116" s="227">
        <v>480</v>
      </c>
    </row>
    <row r="117" spans="1:3">
      <c r="A117" s="228">
        <v>2050802</v>
      </c>
      <c r="B117" s="229" t="s">
        <v>227</v>
      </c>
      <c r="C117" s="230">
        <v>480</v>
      </c>
    </row>
    <row r="118" ht="15.75" spans="1:3">
      <c r="A118" s="222">
        <v>206</v>
      </c>
      <c r="B118" s="223" t="s">
        <v>228</v>
      </c>
      <c r="C118" s="224">
        <v>2492</v>
      </c>
    </row>
    <row r="119" spans="1:3">
      <c r="A119" s="225">
        <v>20601</v>
      </c>
      <c r="B119" s="233" t="s">
        <v>229</v>
      </c>
      <c r="C119" s="227">
        <v>117</v>
      </c>
    </row>
    <row r="120" spans="1:3">
      <c r="A120" s="228">
        <v>2060101</v>
      </c>
      <c r="B120" s="229" t="s">
        <v>149</v>
      </c>
      <c r="C120" s="230">
        <v>117</v>
      </c>
    </row>
    <row r="121" spans="1:3">
      <c r="A121" s="225">
        <v>20604</v>
      </c>
      <c r="B121" s="233" t="s">
        <v>230</v>
      </c>
      <c r="C121" s="227">
        <v>983</v>
      </c>
    </row>
    <row r="122" spans="1:3">
      <c r="A122" s="228">
        <v>2060404</v>
      </c>
      <c r="B122" s="229" t="s">
        <v>231</v>
      </c>
      <c r="C122" s="230">
        <v>983</v>
      </c>
    </row>
    <row r="123" spans="1:3">
      <c r="A123" s="225">
        <v>20607</v>
      </c>
      <c r="B123" s="226" t="s">
        <v>232</v>
      </c>
      <c r="C123" s="227">
        <v>82</v>
      </c>
    </row>
    <row r="124" spans="1:3">
      <c r="A124" s="228">
        <v>2060702</v>
      </c>
      <c r="B124" s="232" t="s">
        <v>233</v>
      </c>
      <c r="C124" s="230">
        <v>62</v>
      </c>
    </row>
    <row r="125" spans="1:3">
      <c r="A125" s="228">
        <v>2060705</v>
      </c>
      <c r="B125" s="229" t="s">
        <v>234</v>
      </c>
      <c r="C125" s="230">
        <v>20</v>
      </c>
    </row>
    <row r="126" spans="1:3">
      <c r="A126" s="225">
        <v>20699</v>
      </c>
      <c r="B126" s="226" t="s">
        <v>235</v>
      </c>
      <c r="C126" s="227">
        <v>1310</v>
      </c>
    </row>
    <row r="127" spans="1:3">
      <c r="A127" s="228">
        <v>2069999</v>
      </c>
      <c r="B127" s="232" t="s">
        <v>236</v>
      </c>
      <c r="C127" s="230">
        <v>1310</v>
      </c>
    </row>
    <row r="128" ht="15.75" spans="1:3">
      <c r="A128" s="222">
        <v>207</v>
      </c>
      <c r="B128" s="223" t="s">
        <v>237</v>
      </c>
      <c r="C128" s="224">
        <v>4041</v>
      </c>
    </row>
    <row r="129" spans="1:3">
      <c r="A129" s="225">
        <v>20701</v>
      </c>
      <c r="B129" s="237" t="s">
        <v>238</v>
      </c>
      <c r="C129" s="227">
        <v>2850</v>
      </c>
    </row>
    <row r="130" spans="1:3">
      <c r="A130" s="228">
        <v>2070101</v>
      </c>
      <c r="B130" s="231" t="s">
        <v>149</v>
      </c>
      <c r="C130" s="230">
        <v>800</v>
      </c>
    </row>
    <row r="131" spans="1:3">
      <c r="A131" s="228">
        <v>2070104</v>
      </c>
      <c r="B131" s="231" t="s">
        <v>239</v>
      </c>
      <c r="C131" s="230">
        <v>120</v>
      </c>
    </row>
    <row r="132" spans="1:3">
      <c r="A132" s="228">
        <v>2070105</v>
      </c>
      <c r="B132" s="231" t="s">
        <v>240</v>
      </c>
      <c r="C132" s="230">
        <v>300</v>
      </c>
    </row>
    <row r="133" spans="1:3">
      <c r="A133" s="228">
        <v>2070108</v>
      </c>
      <c r="B133" s="231" t="s">
        <v>241</v>
      </c>
      <c r="C133" s="230">
        <v>300</v>
      </c>
    </row>
    <row r="134" spans="1:3">
      <c r="A134" s="228">
        <v>2070109</v>
      </c>
      <c r="B134" s="231" t="s">
        <v>242</v>
      </c>
      <c r="C134" s="230">
        <v>800</v>
      </c>
    </row>
    <row r="135" spans="1:3">
      <c r="A135" s="228">
        <v>2070111</v>
      </c>
      <c r="B135" s="231" t="s">
        <v>243</v>
      </c>
      <c r="C135" s="230">
        <v>75</v>
      </c>
    </row>
    <row r="136" spans="1:3">
      <c r="A136" s="228">
        <v>2070112</v>
      </c>
      <c r="B136" s="231" t="s">
        <v>244</v>
      </c>
      <c r="C136" s="230">
        <v>320</v>
      </c>
    </row>
    <row r="137" spans="1:3">
      <c r="A137" s="228">
        <v>2070199</v>
      </c>
      <c r="B137" s="231" t="s">
        <v>245</v>
      </c>
      <c r="C137" s="230">
        <v>135</v>
      </c>
    </row>
    <row r="138" spans="1:3">
      <c r="A138" s="225">
        <v>20702</v>
      </c>
      <c r="B138" s="237" t="s">
        <v>246</v>
      </c>
      <c r="C138" s="227">
        <v>300</v>
      </c>
    </row>
    <row r="139" spans="1:3">
      <c r="A139" s="228">
        <v>2070201</v>
      </c>
      <c r="B139" s="231" t="s">
        <v>149</v>
      </c>
      <c r="C139" s="230">
        <v>40</v>
      </c>
    </row>
    <row r="140" spans="1:3">
      <c r="A140" s="228">
        <v>2070204</v>
      </c>
      <c r="B140" s="231" t="s">
        <v>247</v>
      </c>
      <c r="C140" s="230">
        <v>35</v>
      </c>
    </row>
    <row r="141" spans="1:3">
      <c r="A141" s="228">
        <v>2070205</v>
      </c>
      <c r="B141" s="231" t="s">
        <v>248</v>
      </c>
      <c r="C141" s="230">
        <v>225</v>
      </c>
    </row>
    <row r="142" spans="1:3">
      <c r="A142" s="225">
        <v>20703</v>
      </c>
      <c r="B142" s="237" t="s">
        <v>249</v>
      </c>
      <c r="C142" s="227">
        <v>209</v>
      </c>
    </row>
    <row r="143" spans="1:3">
      <c r="A143" s="228">
        <v>2070305</v>
      </c>
      <c r="B143" s="231" t="s">
        <v>250</v>
      </c>
      <c r="C143" s="230">
        <v>25</v>
      </c>
    </row>
    <row r="144" spans="1:3">
      <c r="A144" s="228">
        <v>2070307</v>
      </c>
      <c r="B144" s="231" t="s">
        <v>251</v>
      </c>
      <c r="C144" s="230">
        <v>140</v>
      </c>
    </row>
    <row r="145" spans="1:3">
      <c r="A145" s="228">
        <v>2070399</v>
      </c>
      <c r="B145" s="231" t="s">
        <v>252</v>
      </c>
      <c r="C145" s="230">
        <v>44</v>
      </c>
    </row>
    <row r="146" spans="1:3">
      <c r="A146" s="225">
        <v>20706</v>
      </c>
      <c r="B146" s="237" t="s">
        <v>253</v>
      </c>
      <c r="C146" s="227">
        <v>84</v>
      </c>
    </row>
    <row r="147" spans="1:3">
      <c r="A147" s="228">
        <v>2070605</v>
      </c>
      <c r="B147" s="231" t="s">
        <v>254</v>
      </c>
      <c r="C147" s="230">
        <v>84</v>
      </c>
    </row>
    <row r="148" spans="1:3">
      <c r="A148" s="225">
        <v>20708</v>
      </c>
      <c r="B148" s="237" t="s">
        <v>255</v>
      </c>
      <c r="C148" s="227">
        <v>510</v>
      </c>
    </row>
    <row r="149" spans="1:3">
      <c r="A149" s="228">
        <v>2070808</v>
      </c>
      <c r="B149" s="231" t="s">
        <v>256</v>
      </c>
      <c r="C149" s="230">
        <v>80</v>
      </c>
    </row>
    <row r="150" spans="1:3">
      <c r="A150" s="228">
        <v>2070899</v>
      </c>
      <c r="B150" s="231" t="s">
        <v>257</v>
      </c>
      <c r="C150" s="230">
        <v>430</v>
      </c>
    </row>
    <row r="151" spans="1:3">
      <c r="A151" s="225">
        <v>20799</v>
      </c>
      <c r="B151" s="237" t="s">
        <v>258</v>
      </c>
      <c r="C151" s="227">
        <v>88</v>
      </c>
    </row>
    <row r="152" spans="1:3">
      <c r="A152" s="228">
        <v>2079902</v>
      </c>
      <c r="B152" s="231" t="s">
        <v>259</v>
      </c>
      <c r="C152" s="230">
        <v>28</v>
      </c>
    </row>
    <row r="153" spans="1:3">
      <c r="A153" s="228">
        <v>2079903</v>
      </c>
      <c r="B153" s="231" t="s">
        <v>260</v>
      </c>
      <c r="C153" s="230">
        <v>60</v>
      </c>
    </row>
    <row r="154" ht="15.75" spans="1:3">
      <c r="A154" s="222">
        <v>208</v>
      </c>
      <c r="B154" s="223" t="s">
        <v>261</v>
      </c>
      <c r="C154" s="224">
        <v>41698</v>
      </c>
    </row>
    <row r="155" spans="1:3">
      <c r="A155" s="225">
        <v>20801</v>
      </c>
      <c r="B155" s="237" t="s">
        <v>262</v>
      </c>
      <c r="C155" s="227">
        <v>1800</v>
      </c>
    </row>
    <row r="156" spans="1:3">
      <c r="A156" s="228">
        <v>2080101</v>
      </c>
      <c r="B156" s="231" t="s">
        <v>149</v>
      </c>
      <c r="C156" s="230">
        <v>600</v>
      </c>
    </row>
    <row r="157" spans="1:3">
      <c r="A157" s="228">
        <v>2080106</v>
      </c>
      <c r="B157" s="231" t="s">
        <v>263</v>
      </c>
      <c r="C157" s="230">
        <v>200</v>
      </c>
    </row>
    <row r="158" spans="1:3">
      <c r="A158" s="228">
        <v>2080109</v>
      </c>
      <c r="B158" s="231" t="s">
        <v>264</v>
      </c>
      <c r="C158" s="230">
        <v>650</v>
      </c>
    </row>
    <row r="159" spans="1:3">
      <c r="A159" s="228">
        <v>2080199</v>
      </c>
      <c r="B159" s="231" t="s">
        <v>265</v>
      </c>
      <c r="C159" s="230">
        <v>350</v>
      </c>
    </row>
    <row r="160" spans="1:3">
      <c r="A160" s="225">
        <v>20802</v>
      </c>
      <c r="B160" s="237" t="s">
        <v>266</v>
      </c>
      <c r="C160" s="227">
        <v>300</v>
      </c>
    </row>
    <row r="161" spans="1:3">
      <c r="A161" s="228">
        <v>2080201</v>
      </c>
      <c r="B161" s="231" t="s">
        <v>149</v>
      </c>
      <c r="C161" s="230">
        <v>200</v>
      </c>
    </row>
    <row r="162" spans="1:3">
      <c r="A162" s="228">
        <v>2080207</v>
      </c>
      <c r="B162" s="231" t="s">
        <v>267</v>
      </c>
      <c r="C162" s="230">
        <v>20</v>
      </c>
    </row>
    <row r="163" spans="1:3">
      <c r="A163" s="228">
        <v>2080208</v>
      </c>
      <c r="B163" s="231" t="s">
        <v>268</v>
      </c>
      <c r="C163" s="230">
        <v>40</v>
      </c>
    </row>
    <row r="164" spans="1:3">
      <c r="A164" s="228">
        <v>2080299</v>
      </c>
      <c r="B164" s="231" t="s">
        <v>269</v>
      </c>
      <c r="C164" s="230">
        <v>40</v>
      </c>
    </row>
    <row r="165" spans="1:3">
      <c r="A165" s="225">
        <v>20805</v>
      </c>
      <c r="B165" s="237" t="s">
        <v>270</v>
      </c>
      <c r="C165" s="227">
        <v>11000</v>
      </c>
    </row>
    <row r="166" spans="1:3">
      <c r="A166" s="228">
        <v>2080507</v>
      </c>
      <c r="B166" s="231" t="s">
        <v>271</v>
      </c>
      <c r="C166" s="230">
        <v>11000</v>
      </c>
    </row>
    <row r="167" spans="1:3">
      <c r="A167" s="225">
        <v>20807</v>
      </c>
      <c r="B167" s="237" t="s">
        <v>272</v>
      </c>
      <c r="C167" s="227">
        <v>3400</v>
      </c>
    </row>
    <row r="168" spans="1:3">
      <c r="A168" s="228">
        <v>2080701</v>
      </c>
      <c r="B168" s="231" t="s">
        <v>273</v>
      </c>
      <c r="C168" s="230">
        <v>1300</v>
      </c>
    </row>
    <row r="169" spans="1:3">
      <c r="A169" s="228">
        <v>2080702</v>
      </c>
      <c r="B169" s="231" t="s">
        <v>274</v>
      </c>
      <c r="C169" s="230">
        <v>60</v>
      </c>
    </row>
    <row r="170" spans="1:3">
      <c r="A170" s="228">
        <v>2080705</v>
      </c>
      <c r="B170" s="231" t="s">
        <v>275</v>
      </c>
      <c r="C170" s="230">
        <v>600</v>
      </c>
    </row>
    <row r="171" spans="1:3">
      <c r="A171" s="228">
        <v>2080799</v>
      </c>
      <c r="B171" s="231" t="s">
        <v>276</v>
      </c>
      <c r="C171" s="230">
        <v>1440</v>
      </c>
    </row>
    <row r="172" spans="1:3">
      <c r="A172" s="225">
        <v>20808</v>
      </c>
      <c r="B172" s="237" t="s">
        <v>277</v>
      </c>
      <c r="C172" s="227">
        <v>2800</v>
      </c>
    </row>
    <row r="173" spans="1:3">
      <c r="A173" s="228">
        <v>2080803</v>
      </c>
      <c r="B173" s="231" t="s">
        <v>278</v>
      </c>
      <c r="C173" s="230">
        <v>50</v>
      </c>
    </row>
    <row r="174" spans="1:3">
      <c r="A174" s="228">
        <v>2080805</v>
      </c>
      <c r="B174" s="231" t="s">
        <v>279</v>
      </c>
      <c r="C174" s="230">
        <v>550</v>
      </c>
    </row>
    <row r="175" spans="1:3">
      <c r="A175" s="228">
        <v>2080899</v>
      </c>
      <c r="B175" s="231" t="s">
        <v>280</v>
      </c>
      <c r="C175" s="230">
        <v>2200</v>
      </c>
    </row>
    <row r="176" spans="1:3">
      <c r="A176" s="225">
        <v>20809</v>
      </c>
      <c r="B176" s="237" t="s">
        <v>281</v>
      </c>
      <c r="C176" s="227">
        <v>700</v>
      </c>
    </row>
    <row r="177" spans="1:3">
      <c r="A177" s="228">
        <v>2080901</v>
      </c>
      <c r="B177" s="231" t="s">
        <v>282</v>
      </c>
      <c r="C177" s="230">
        <v>200</v>
      </c>
    </row>
    <row r="178" spans="1:3">
      <c r="A178" s="228">
        <v>2080902</v>
      </c>
      <c r="B178" s="231" t="s">
        <v>283</v>
      </c>
      <c r="C178" s="230">
        <v>10</v>
      </c>
    </row>
    <row r="179" spans="1:3">
      <c r="A179" s="228">
        <v>2080904</v>
      </c>
      <c r="B179" s="231" t="s">
        <v>284</v>
      </c>
      <c r="C179" s="230">
        <v>20</v>
      </c>
    </row>
    <row r="180" spans="1:3">
      <c r="A180" s="228">
        <v>2080905</v>
      </c>
      <c r="B180" s="231" t="s">
        <v>285</v>
      </c>
      <c r="C180" s="230">
        <v>20</v>
      </c>
    </row>
    <row r="181" spans="1:3">
      <c r="A181" s="228">
        <v>2080999</v>
      </c>
      <c r="B181" s="231" t="s">
        <v>286</v>
      </c>
      <c r="C181" s="230">
        <v>450</v>
      </c>
    </row>
    <row r="182" spans="1:3">
      <c r="A182" s="225">
        <v>20810</v>
      </c>
      <c r="B182" s="237" t="s">
        <v>287</v>
      </c>
      <c r="C182" s="227">
        <v>1200</v>
      </c>
    </row>
    <row r="183" spans="1:3">
      <c r="A183" s="228">
        <v>2081001</v>
      </c>
      <c r="B183" s="231" t="s">
        <v>288</v>
      </c>
      <c r="C183" s="230">
        <v>50</v>
      </c>
    </row>
    <row r="184" spans="1:3">
      <c r="A184" s="228">
        <v>2081002</v>
      </c>
      <c r="B184" s="231" t="s">
        <v>289</v>
      </c>
      <c r="C184" s="230">
        <v>750</v>
      </c>
    </row>
    <row r="185" spans="1:3">
      <c r="A185" s="228">
        <v>2081004</v>
      </c>
      <c r="B185" s="231" t="s">
        <v>290</v>
      </c>
      <c r="C185" s="230">
        <v>380</v>
      </c>
    </row>
    <row r="186" spans="1:3">
      <c r="A186" s="228">
        <v>2081006</v>
      </c>
      <c r="B186" s="231" t="s">
        <v>291</v>
      </c>
      <c r="C186" s="230">
        <v>20</v>
      </c>
    </row>
    <row r="187" spans="1:3">
      <c r="A187" s="225">
        <v>20811</v>
      </c>
      <c r="B187" s="237" t="s">
        <v>292</v>
      </c>
      <c r="C187" s="227">
        <v>1835</v>
      </c>
    </row>
    <row r="188" spans="1:3">
      <c r="A188" s="228">
        <v>2081102</v>
      </c>
      <c r="B188" s="231" t="s">
        <v>150</v>
      </c>
      <c r="C188" s="230">
        <v>220</v>
      </c>
    </row>
    <row r="189" spans="1:3">
      <c r="A189" s="228">
        <v>2081104</v>
      </c>
      <c r="B189" s="231" t="s">
        <v>293</v>
      </c>
      <c r="C189" s="230">
        <v>50</v>
      </c>
    </row>
    <row r="190" spans="1:3">
      <c r="A190" s="228">
        <v>2081105</v>
      </c>
      <c r="B190" s="231" t="s">
        <v>294</v>
      </c>
      <c r="C190" s="230">
        <v>355</v>
      </c>
    </row>
    <row r="191" spans="1:3">
      <c r="A191" s="228">
        <v>2081107</v>
      </c>
      <c r="B191" s="231" t="s">
        <v>295</v>
      </c>
      <c r="C191" s="230">
        <v>900</v>
      </c>
    </row>
    <row r="192" spans="1:3">
      <c r="A192" s="228">
        <v>2081199</v>
      </c>
      <c r="B192" s="231" t="s">
        <v>296</v>
      </c>
      <c r="C192" s="230">
        <v>310</v>
      </c>
    </row>
    <row r="193" spans="1:3">
      <c r="A193" s="225">
        <v>20816</v>
      </c>
      <c r="B193" s="237" t="s">
        <v>297</v>
      </c>
      <c r="C193" s="227">
        <v>30</v>
      </c>
    </row>
    <row r="194" spans="1:3">
      <c r="A194" s="228">
        <v>2081601</v>
      </c>
      <c r="B194" s="231" t="s">
        <v>149</v>
      </c>
      <c r="C194" s="230">
        <v>30</v>
      </c>
    </row>
    <row r="195" spans="1:3">
      <c r="A195" s="225">
        <v>20819</v>
      </c>
      <c r="B195" s="237" t="s">
        <v>298</v>
      </c>
      <c r="C195" s="227">
        <v>5493</v>
      </c>
    </row>
    <row r="196" spans="1:3">
      <c r="A196" s="228">
        <v>2081901</v>
      </c>
      <c r="B196" s="231" t="s">
        <v>299</v>
      </c>
      <c r="C196" s="230">
        <v>715</v>
      </c>
    </row>
    <row r="197" spans="1:3">
      <c r="A197" s="228">
        <v>2081902</v>
      </c>
      <c r="B197" s="231" t="s">
        <v>300</v>
      </c>
      <c r="C197" s="230">
        <v>4778</v>
      </c>
    </row>
    <row r="198" spans="1:3">
      <c r="A198" s="225">
        <v>20820</v>
      </c>
      <c r="B198" s="237" t="s">
        <v>301</v>
      </c>
      <c r="C198" s="227">
        <v>550</v>
      </c>
    </row>
    <row r="199" spans="1:3">
      <c r="A199" s="228">
        <v>2082001</v>
      </c>
      <c r="B199" s="231" t="s">
        <v>302</v>
      </c>
      <c r="C199" s="230">
        <v>550</v>
      </c>
    </row>
    <row r="200" spans="1:3">
      <c r="A200" s="225">
        <v>20821</v>
      </c>
      <c r="B200" s="237" t="s">
        <v>303</v>
      </c>
      <c r="C200" s="227">
        <v>2230</v>
      </c>
    </row>
    <row r="201" spans="1:3">
      <c r="A201" s="228">
        <v>2082101</v>
      </c>
      <c r="B201" s="231" t="s">
        <v>304</v>
      </c>
      <c r="C201" s="230">
        <v>100</v>
      </c>
    </row>
    <row r="202" spans="1:3">
      <c r="A202" s="228">
        <v>2082102</v>
      </c>
      <c r="B202" s="231" t="s">
        <v>305</v>
      </c>
      <c r="C202" s="230">
        <v>2130</v>
      </c>
    </row>
    <row r="203" spans="1:3">
      <c r="A203" s="225">
        <v>20826</v>
      </c>
      <c r="B203" s="237" t="s">
        <v>306</v>
      </c>
      <c r="C203" s="227">
        <v>10160</v>
      </c>
    </row>
    <row r="204" spans="1:3">
      <c r="A204" s="228">
        <v>2082602</v>
      </c>
      <c r="B204" s="231" t="s">
        <v>307</v>
      </c>
      <c r="C204" s="230">
        <v>9500</v>
      </c>
    </row>
    <row r="205" spans="1:3">
      <c r="A205" s="228">
        <v>2082699</v>
      </c>
      <c r="B205" s="231" t="s">
        <v>308</v>
      </c>
      <c r="C205" s="230">
        <v>660</v>
      </c>
    </row>
    <row r="206" spans="1:3">
      <c r="A206" s="225">
        <v>20828</v>
      </c>
      <c r="B206" s="240" t="s">
        <v>309</v>
      </c>
      <c r="C206" s="227">
        <v>200</v>
      </c>
    </row>
    <row r="207" spans="1:3">
      <c r="A207" s="228">
        <v>2082801</v>
      </c>
      <c r="B207" s="231" t="s">
        <v>149</v>
      </c>
      <c r="C207" s="230">
        <v>200</v>
      </c>
    </row>
    <row r="208" ht="15.75" spans="1:3">
      <c r="A208" s="222">
        <v>210</v>
      </c>
      <c r="B208" s="223" t="s">
        <v>310</v>
      </c>
      <c r="C208" s="224">
        <v>46885</v>
      </c>
    </row>
    <row r="209" spans="1:3">
      <c r="A209" s="225">
        <v>21001</v>
      </c>
      <c r="B209" s="237" t="s">
        <v>311</v>
      </c>
      <c r="C209" s="227">
        <v>550</v>
      </c>
    </row>
    <row r="210" spans="1:3">
      <c r="A210" s="228">
        <v>2100101</v>
      </c>
      <c r="B210" s="231" t="s">
        <v>149</v>
      </c>
      <c r="C210" s="230">
        <v>400</v>
      </c>
    </row>
    <row r="211" spans="1:3">
      <c r="A211" s="228">
        <v>2100199</v>
      </c>
      <c r="B211" s="231" t="s">
        <v>312</v>
      </c>
      <c r="C211" s="230">
        <v>150</v>
      </c>
    </row>
    <row r="212" spans="1:3">
      <c r="A212" s="225">
        <v>21002</v>
      </c>
      <c r="B212" s="237" t="s">
        <v>313</v>
      </c>
      <c r="C212" s="227">
        <v>5320</v>
      </c>
    </row>
    <row r="213" spans="1:3">
      <c r="A213" s="228">
        <v>2100201</v>
      </c>
      <c r="B213" s="231" t="s">
        <v>314</v>
      </c>
      <c r="C213" s="230">
        <v>3560</v>
      </c>
    </row>
    <row r="214" spans="1:3">
      <c r="A214" s="228">
        <v>2100202</v>
      </c>
      <c r="B214" s="231" t="s">
        <v>315</v>
      </c>
      <c r="C214" s="230">
        <v>1300</v>
      </c>
    </row>
    <row r="215" spans="1:3">
      <c r="A215" s="228">
        <v>2100206</v>
      </c>
      <c r="B215" s="231" t="s">
        <v>316</v>
      </c>
      <c r="C215" s="230">
        <v>460</v>
      </c>
    </row>
    <row r="216" spans="1:3">
      <c r="A216" s="225">
        <v>21003</v>
      </c>
      <c r="B216" s="237" t="s">
        <v>317</v>
      </c>
      <c r="C216" s="227">
        <v>4555</v>
      </c>
    </row>
    <row r="217" spans="1:3">
      <c r="A217" s="228">
        <v>2100302</v>
      </c>
      <c r="B217" s="231" t="s">
        <v>318</v>
      </c>
      <c r="C217" s="230">
        <v>4000</v>
      </c>
    </row>
    <row r="218" spans="1:3">
      <c r="A218" s="228">
        <v>2100399</v>
      </c>
      <c r="B218" s="231" t="s">
        <v>319</v>
      </c>
      <c r="C218" s="230">
        <v>555</v>
      </c>
    </row>
    <row r="219" spans="1:3">
      <c r="A219" s="225">
        <v>21004</v>
      </c>
      <c r="B219" s="237" t="s">
        <v>320</v>
      </c>
      <c r="C219" s="227">
        <v>7000</v>
      </c>
    </row>
    <row r="220" spans="1:3">
      <c r="A220" s="228">
        <v>2100401</v>
      </c>
      <c r="B220" s="231" t="s">
        <v>321</v>
      </c>
      <c r="C220" s="230">
        <v>1300</v>
      </c>
    </row>
    <row r="221" spans="1:3">
      <c r="A221" s="228">
        <v>2100402</v>
      </c>
      <c r="B221" s="231" t="s">
        <v>322</v>
      </c>
      <c r="C221" s="230">
        <v>300</v>
      </c>
    </row>
    <row r="222" spans="1:3">
      <c r="A222" s="228">
        <v>2100403</v>
      </c>
      <c r="B222" s="231" t="s">
        <v>323</v>
      </c>
      <c r="C222" s="230">
        <v>500</v>
      </c>
    </row>
    <row r="223" spans="1:3">
      <c r="A223" s="228">
        <v>2100405</v>
      </c>
      <c r="B223" s="231" t="s">
        <v>324</v>
      </c>
      <c r="C223" s="230">
        <v>50</v>
      </c>
    </row>
    <row r="224" spans="1:3">
      <c r="A224" s="228">
        <v>2100408</v>
      </c>
      <c r="B224" s="231" t="s">
        <v>325</v>
      </c>
      <c r="C224" s="230">
        <v>3000</v>
      </c>
    </row>
    <row r="225" spans="1:3">
      <c r="A225" s="228">
        <v>2100409</v>
      </c>
      <c r="B225" s="231" t="s">
        <v>326</v>
      </c>
      <c r="C225" s="230">
        <v>700</v>
      </c>
    </row>
    <row r="226" spans="1:3">
      <c r="A226" s="228">
        <v>2100499</v>
      </c>
      <c r="B226" s="231" t="s">
        <v>327</v>
      </c>
      <c r="C226" s="230">
        <v>1150</v>
      </c>
    </row>
    <row r="227" spans="1:3">
      <c r="A227" s="225">
        <v>21006</v>
      </c>
      <c r="B227" s="237" t="s">
        <v>328</v>
      </c>
      <c r="C227" s="227">
        <v>240</v>
      </c>
    </row>
    <row r="228" spans="1:3">
      <c r="A228" s="228">
        <v>2100699</v>
      </c>
      <c r="B228" s="231" t="s">
        <v>329</v>
      </c>
      <c r="C228" s="230">
        <v>240</v>
      </c>
    </row>
    <row r="229" spans="1:3">
      <c r="A229" s="225">
        <v>21007</v>
      </c>
      <c r="B229" s="237" t="s">
        <v>330</v>
      </c>
      <c r="C229" s="227">
        <v>5000</v>
      </c>
    </row>
    <row r="230" spans="1:3">
      <c r="A230" s="228">
        <v>2100717</v>
      </c>
      <c r="B230" s="231" t="s">
        <v>331</v>
      </c>
      <c r="C230" s="230">
        <v>20</v>
      </c>
    </row>
    <row r="231" spans="1:3">
      <c r="A231" s="228">
        <v>2100799</v>
      </c>
      <c r="B231" s="231" t="s">
        <v>332</v>
      </c>
      <c r="C231" s="230">
        <v>4980</v>
      </c>
    </row>
    <row r="232" spans="1:3">
      <c r="A232" s="225">
        <v>21012</v>
      </c>
      <c r="B232" s="237" t="s">
        <v>333</v>
      </c>
      <c r="C232" s="227">
        <v>21300</v>
      </c>
    </row>
    <row r="233" spans="1:3">
      <c r="A233" s="228">
        <v>2101201</v>
      </c>
      <c r="B233" s="231" t="s">
        <v>334</v>
      </c>
      <c r="C233" s="230">
        <v>200</v>
      </c>
    </row>
    <row r="234" spans="1:3">
      <c r="A234" s="228">
        <v>2101202</v>
      </c>
      <c r="B234" s="231" t="s">
        <v>335</v>
      </c>
      <c r="C234" s="230">
        <v>20700</v>
      </c>
    </row>
    <row r="235" spans="1:3">
      <c r="A235" s="228">
        <v>2101299</v>
      </c>
      <c r="B235" s="231" t="s">
        <v>336</v>
      </c>
      <c r="C235" s="230">
        <v>400</v>
      </c>
    </row>
    <row r="236" spans="1:3">
      <c r="A236" s="225">
        <v>21013</v>
      </c>
      <c r="B236" s="237" t="s">
        <v>337</v>
      </c>
      <c r="C236" s="227">
        <v>2000</v>
      </c>
    </row>
    <row r="237" spans="1:3">
      <c r="A237" s="228">
        <v>2101301</v>
      </c>
      <c r="B237" s="231" t="s">
        <v>338</v>
      </c>
      <c r="C237" s="230">
        <v>2000</v>
      </c>
    </row>
    <row r="238" spans="1:3">
      <c r="A238" s="225">
        <v>21014</v>
      </c>
      <c r="B238" s="237" t="s">
        <v>339</v>
      </c>
      <c r="C238" s="227">
        <v>70</v>
      </c>
    </row>
    <row r="239" spans="1:3">
      <c r="A239" s="228">
        <v>2101401</v>
      </c>
      <c r="B239" s="231" t="s">
        <v>340</v>
      </c>
      <c r="C239" s="230">
        <v>70</v>
      </c>
    </row>
    <row r="240" spans="1:3">
      <c r="A240" s="225">
        <v>21015</v>
      </c>
      <c r="B240" s="237" t="s">
        <v>341</v>
      </c>
      <c r="C240" s="227">
        <v>850</v>
      </c>
    </row>
    <row r="241" spans="1:3">
      <c r="A241" s="228">
        <v>2101501</v>
      </c>
      <c r="B241" s="231" t="s">
        <v>149</v>
      </c>
      <c r="C241" s="230">
        <v>600</v>
      </c>
    </row>
    <row r="242" spans="1:3">
      <c r="A242" s="228">
        <v>2101502</v>
      </c>
      <c r="B242" s="231" t="s">
        <v>150</v>
      </c>
      <c r="C242" s="230">
        <v>235</v>
      </c>
    </row>
    <row r="243" spans="1:3">
      <c r="A243" s="228">
        <v>2101504</v>
      </c>
      <c r="B243" s="231" t="s">
        <v>165</v>
      </c>
      <c r="C243" s="230">
        <v>15</v>
      </c>
    </row>
    <row r="244" ht="15.75" spans="1:3">
      <c r="A244" s="222">
        <v>211</v>
      </c>
      <c r="B244" s="241" t="s">
        <v>342</v>
      </c>
      <c r="C244" s="224">
        <v>3228</v>
      </c>
    </row>
    <row r="245" spans="1:3">
      <c r="A245" s="225">
        <v>21101</v>
      </c>
      <c r="B245" s="242" t="s">
        <v>343</v>
      </c>
      <c r="C245" s="227">
        <v>535</v>
      </c>
    </row>
    <row r="246" spans="1:3">
      <c r="A246" s="228">
        <v>2110104</v>
      </c>
      <c r="B246" s="243" t="s">
        <v>344</v>
      </c>
      <c r="C246" s="230">
        <v>20</v>
      </c>
    </row>
    <row r="247" spans="1:3">
      <c r="A247" s="228">
        <v>2110105</v>
      </c>
      <c r="B247" s="243" t="s">
        <v>345</v>
      </c>
      <c r="C247" s="230">
        <v>15</v>
      </c>
    </row>
    <row r="248" spans="1:3">
      <c r="A248" s="228">
        <v>2110199</v>
      </c>
      <c r="B248" s="243" t="s">
        <v>346</v>
      </c>
      <c r="C248" s="230">
        <v>500</v>
      </c>
    </row>
    <row r="249" spans="1:3">
      <c r="A249" s="225">
        <v>21103</v>
      </c>
      <c r="B249" s="242" t="s">
        <v>347</v>
      </c>
      <c r="C249" s="227">
        <v>2193</v>
      </c>
    </row>
    <row r="250" spans="1:3">
      <c r="A250" s="228">
        <v>2110302</v>
      </c>
      <c r="B250" s="243" t="s">
        <v>348</v>
      </c>
      <c r="C250" s="230">
        <v>2043</v>
      </c>
    </row>
    <row r="251" spans="1:3">
      <c r="A251" s="228">
        <v>2110304</v>
      </c>
      <c r="B251" s="243" t="s">
        <v>349</v>
      </c>
      <c r="C251" s="230">
        <v>150</v>
      </c>
    </row>
    <row r="252" spans="1:3">
      <c r="A252" s="225">
        <v>21104</v>
      </c>
      <c r="B252" s="242" t="s">
        <v>350</v>
      </c>
      <c r="C252" s="227">
        <v>500</v>
      </c>
    </row>
    <row r="253" spans="1:3">
      <c r="A253" s="228">
        <v>2110402</v>
      </c>
      <c r="B253" s="243" t="s">
        <v>351</v>
      </c>
      <c r="C253" s="230">
        <v>500</v>
      </c>
    </row>
    <row r="254" ht="15.75" spans="1:3">
      <c r="A254" s="222">
        <v>212</v>
      </c>
      <c r="B254" s="241" t="s">
        <v>352</v>
      </c>
      <c r="C254" s="224">
        <v>6704</v>
      </c>
    </row>
    <row r="255" spans="1:3">
      <c r="A255" s="225">
        <v>21201</v>
      </c>
      <c r="B255" s="242" t="s">
        <v>353</v>
      </c>
      <c r="C255" s="227">
        <v>2418</v>
      </c>
    </row>
    <row r="256" spans="1:3">
      <c r="A256" s="228">
        <v>2120101</v>
      </c>
      <c r="B256" s="243" t="s">
        <v>149</v>
      </c>
      <c r="C256" s="230">
        <v>550</v>
      </c>
    </row>
    <row r="257" spans="1:3">
      <c r="A257" s="228">
        <v>2120102</v>
      </c>
      <c r="B257" s="243" t="s">
        <v>150</v>
      </c>
      <c r="C257" s="230">
        <v>180</v>
      </c>
    </row>
    <row r="258" spans="1:3">
      <c r="A258" s="228">
        <v>2120104</v>
      </c>
      <c r="B258" s="243" t="s">
        <v>354</v>
      </c>
      <c r="C258" s="230">
        <v>1000</v>
      </c>
    </row>
    <row r="259" spans="1:3">
      <c r="A259" s="228">
        <v>2120106</v>
      </c>
      <c r="B259" s="243" t="s">
        <v>355</v>
      </c>
      <c r="C259" s="230">
        <v>240</v>
      </c>
    </row>
    <row r="260" spans="1:3">
      <c r="A260" s="228">
        <v>2120109</v>
      </c>
      <c r="B260" s="243" t="s">
        <v>356</v>
      </c>
      <c r="C260" s="230">
        <v>448</v>
      </c>
    </row>
    <row r="261" spans="1:3">
      <c r="A261" s="225">
        <v>21203</v>
      </c>
      <c r="B261" s="242" t="s">
        <v>357</v>
      </c>
      <c r="C261" s="227">
        <v>600</v>
      </c>
    </row>
    <row r="262" spans="1:3">
      <c r="A262" s="228">
        <v>2120399</v>
      </c>
      <c r="B262" s="243" t="s">
        <v>358</v>
      </c>
      <c r="C262" s="230">
        <v>600</v>
      </c>
    </row>
    <row r="263" spans="1:3">
      <c r="A263" s="225">
        <v>21205</v>
      </c>
      <c r="B263" s="242" t="s">
        <v>359</v>
      </c>
      <c r="C263" s="244">
        <v>2100</v>
      </c>
    </row>
    <row r="264" spans="1:3">
      <c r="A264" s="225">
        <v>21206</v>
      </c>
      <c r="B264" s="242" t="s">
        <v>360</v>
      </c>
      <c r="C264" s="244">
        <v>286</v>
      </c>
    </row>
    <row r="265" spans="1:3">
      <c r="A265" s="225">
        <v>21299</v>
      </c>
      <c r="B265" s="242" t="s">
        <v>361</v>
      </c>
      <c r="C265" s="244">
        <v>1300</v>
      </c>
    </row>
    <row r="266" ht="15.75" spans="1:3">
      <c r="A266" s="222">
        <v>213</v>
      </c>
      <c r="B266" s="241" t="s">
        <v>362</v>
      </c>
      <c r="C266" s="224">
        <v>45407</v>
      </c>
    </row>
    <row r="267" spans="1:3">
      <c r="A267" s="225">
        <v>21301</v>
      </c>
      <c r="B267" s="242" t="s">
        <v>363</v>
      </c>
      <c r="C267" s="227">
        <v>15031</v>
      </c>
    </row>
    <row r="268" spans="1:3">
      <c r="A268" s="228">
        <v>2130101</v>
      </c>
      <c r="B268" s="243" t="s">
        <v>149</v>
      </c>
      <c r="C268" s="230">
        <v>800</v>
      </c>
    </row>
    <row r="269" spans="1:3">
      <c r="A269" s="228">
        <v>2130102</v>
      </c>
      <c r="B269" s="243" t="s">
        <v>150</v>
      </c>
      <c r="C269" s="230">
        <v>200</v>
      </c>
    </row>
    <row r="270" spans="1:3">
      <c r="A270" s="228">
        <v>2130104</v>
      </c>
      <c r="B270" s="243" t="s">
        <v>155</v>
      </c>
      <c r="C270" s="230">
        <v>2500</v>
      </c>
    </row>
    <row r="271" spans="1:3">
      <c r="A271" s="228">
        <v>2130108</v>
      </c>
      <c r="B271" s="243" t="s">
        <v>364</v>
      </c>
      <c r="C271" s="230">
        <v>400</v>
      </c>
    </row>
    <row r="272" spans="1:3">
      <c r="A272" s="228">
        <v>2130119</v>
      </c>
      <c r="B272" s="243" t="s">
        <v>365</v>
      </c>
      <c r="C272" s="230">
        <v>50</v>
      </c>
    </row>
    <row r="273" spans="1:3">
      <c r="A273" s="228">
        <v>2130122</v>
      </c>
      <c r="B273" s="243" t="s">
        <v>366</v>
      </c>
      <c r="C273" s="230">
        <v>8000</v>
      </c>
    </row>
    <row r="274" spans="1:3">
      <c r="A274" s="228">
        <v>2130135</v>
      </c>
      <c r="B274" s="243" t="s">
        <v>367</v>
      </c>
      <c r="C274" s="230">
        <v>1200</v>
      </c>
    </row>
    <row r="275" spans="1:3">
      <c r="A275" s="228">
        <v>2130153</v>
      </c>
      <c r="B275" s="243" t="s">
        <v>368</v>
      </c>
      <c r="C275" s="230">
        <v>1171</v>
      </c>
    </row>
    <row r="276" spans="1:3">
      <c r="A276" s="228">
        <v>2130199</v>
      </c>
      <c r="B276" s="243" t="s">
        <v>369</v>
      </c>
      <c r="C276" s="230">
        <v>710</v>
      </c>
    </row>
    <row r="277" spans="1:3">
      <c r="A277" s="225">
        <v>21302</v>
      </c>
      <c r="B277" s="242" t="s">
        <v>370</v>
      </c>
      <c r="C277" s="227">
        <v>4509</v>
      </c>
    </row>
    <row r="278" spans="1:3">
      <c r="A278" s="228">
        <v>2130201</v>
      </c>
      <c r="B278" s="243" t="s">
        <v>149</v>
      </c>
      <c r="C278" s="230">
        <v>805</v>
      </c>
    </row>
    <row r="279" spans="1:3">
      <c r="A279" s="228">
        <v>2130202</v>
      </c>
      <c r="B279" s="243" t="s">
        <v>150</v>
      </c>
      <c r="C279" s="230">
        <v>50</v>
      </c>
    </row>
    <row r="280" spans="1:3">
      <c r="A280" s="228">
        <v>2130204</v>
      </c>
      <c r="B280" s="243" t="s">
        <v>371</v>
      </c>
      <c r="C280" s="230">
        <v>310</v>
      </c>
    </row>
    <row r="281" spans="1:3">
      <c r="A281" s="228">
        <v>2130205</v>
      </c>
      <c r="B281" s="243" t="s">
        <v>372</v>
      </c>
      <c r="C281" s="230">
        <v>150</v>
      </c>
    </row>
    <row r="282" spans="1:3">
      <c r="A282" s="228">
        <v>2130207</v>
      </c>
      <c r="B282" s="243" t="s">
        <v>373</v>
      </c>
      <c r="C282" s="230">
        <v>760</v>
      </c>
    </row>
    <row r="283" spans="1:3">
      <c r="A283" s="228">
        <v>2130209</v>
      </c>
      <c r="B283" s="243" t="s">
        <v>374</v>
      </c>
      <c r="C283" s="230">
        <v>1800</v>
      </c>
    </row>
    <row r="284" spans="1:3">
      <c r="A284" s="228">
        <v>2130234</v>
      </c>
      <c r="B284" s="243" t="s">
        <v>375</v>
      </c>
      <c r="C284" s="230">
        <v>200</v>
      </c>
    </row>
    <row r="285" spans="1:3">
      <c r="A285" s="228">
        <v>2130237</v>
      </c>
      <c r="B285" s="243" t="s">
        <v>376</v>
      </c>
      <c r="C285" s="230">
        <v>434</v>
      </c>
    </row>
    <row r="286" spans="1:3">
      <c r="A286" s="225">
        <v>21303</v>
      </c>
      <c r="B286" s="242" t="s">
        <v>377</v>
      </c>
      <c r="C286" s="227">
        <v>7380</v>
      </c>
    </row>
    <row r="287" spans="1:3">
      <c r="A287" s="228">
        <v>2130301</v>
      </c>
      <c r="B287" s="243" t="s">
        <v>149</v>
      </c>
      <c r="C287" s="230">
        <v>2570</v>
      </c>
    </row>
    <row r="288" spans="1:3">
      <c r="A288" s="228">
        <v>2130305</v>
      </c>
      <c r="B288" s="243" t="s">
        <v>378</v>
      </c>
      <c r="C288" s="230">
        <v>3370</v>
      </c>
    </row>
    <row r="289" spans="1:3">
      <c r="A289" s="228">
        <v>2130306</v>
      </c>
      <c r="B289" s="243" t="s">
        <v>379</v>
      </c>
      <c r="C289" s="230">
        <v>780</v>
      </c>
    </row>
    <row r="290" spans="1:3">
      <c r="A290" s="228">
        <v>2130310</v>
      </c>
      <c r="B290" s="243" t="s">
        <v>380</v>
      </c>
      <c r="C290" s="230">
        <v>50</v>
      </c>
    </row>
    <row r="291" spans="1:3">
      <c r="A291" s="228">
        <v>2130314</v>
      </c>
      <c r="B291" s="243" t="s">
        <v>381</v>
      </c>
      <c r="C291" s="230">
        <v>150</v>
      </c>
    </row>
    <row r="292" spans="1:3">
      <c r="A292" s="228">
        <v>2130316</v>
      </c>
      <c r="B292" s="243" t="s">
        <v>382</v>
      </c>
      <c r="C292" s="230">
        <v>160</v>
      </c>
    </row>
    <row r="293" spans="1:3">
      <c r="A293" s="228">
        <v>2130399</v>
      </c>
      <c r="B293" s="243" t="s">
        <v>383</v>
      </c>
      <c r="C293" s="230">
        <v>300</v>
      </c>
    </row>
    <row r="294" spans="1:3">
      <c r="A294" s="225">
        <v>21305</v>
      </c>
      <c r="B294" s="242" t="s">
        <v>384</v>
      </c>
      <c r="C294" s="227">
        <v>13415</v>
      </c>
    </row>
    <row r="295" spans="1:3">
      <c r="A295" s="228">
        <v>2130501</v>
      </c>
      <c r="B295" s="243" t="s">
        <v>149</v>
      </c>
      <c r="C295" s="230">
        <v>500</v>
      </c>
    </row>
    <row r="296" spans="1:3">
      <c r="A296" s="228">
        <v>2130504</v>
      </c>
      <c r="B296" s="243" t="s">
        <v>385</v>
      </c>
      <c r="C296" s="230">
        <v>1800</v>
      </c>
    </row>
    <row r="297" spans="1:3">
      <c r="A297" s="228">
        <v>2130505</v>
      </c>
      <c r="B297" s="243" t="s">
        <v>386</v>
      </c>
      <c r="C297" s="230">
        <v>3200</v>
      </c>
    </row>
    <row r="298" spans="1:3">
      <c r="A298" s="228">
        <v>2130599</v>
      </c>
      <c r="B298" s="243" t="s">
        <v>387</v>
      </c>
      <c r="C298" s="230">
        <v>7915</v>
      </c>
    </row>
    <row r="299" spans="1:3">
      <c r="A299" s="225">
        <v>21307</v>
      </c>
      <c r="B299" s="242" t="s">
        <v>388</v>
      </c>
      <c r="C299" s="227">
        <v>3036</v>
      </c>
    </row>
    <row r="300" spans="1:3">
      <c r="A300" s="228">
        <v>2130701</v>
      </c>
      <c r="B300" s="243" t="s">
        <v>389</v>
      </c>
      <c r="C300" s="230">
        <v>500</v>
      </c>
    </row>
    <row r="301" spans="1:3">
      <c r="A301" s="228">
        <v>2130705</v>
      </c>
      <c r="B301" s="243" t="s">
        <v>390</v>
      </c>
      <c r="C301" s="230">
        <v>2256</v>
      </c>
    </row>
    <row r="302" spans="1:3">
      <c r="A302" s="228">
        <v>2130706</v>
      </c>
      <c r="B302" s="243" t="s">
        <v>391</v>
      </c>
      <c r="C302" s="230">
        <v>280</v>
      </c>
    </row>
    <row r="303" spans="1:3">
      <c r="A303" s="225">
        <v>21308</v>
      </c>
      <c r="B303" s="242" t="s">
        <v>392</v>
      </c>
      <c r="C303" s="227">
        <v>2036</v>
      </c>
    </row>
    <row r="304" spans="1:3">
      <c r="A304" s="228">
        <v>2130803</v>
      </c>
      <c r="B304" s="243" t="s">
        <v>393</v>
      </c>
      <c r="C304" s="230">
        <v>100</v>
      </c>
    </row>
    <row r="305" spans="1:3">
      <c r="A305" s="228">
        <v>2130804</v>
      </c>
      <c r="B305" s="243" t="s">
        <v>394</v>
      </c>
      <c r="C305" s="230">
        <v>1936</v>
      </c>
    </row>
    <row r="306" ht="15.75" spans="1:3">
      <c r="A306" s="222">
        <v>214</v>
      </c>
      <c r="B306" s="241" t="s">
        <v>395</v>
      </c>
      <c r="C306" s="224">
        <v>16669</v>
      </c>
    </row>
    <row r="307" spans="1:3">
      <c r="A307" s="225">
        <v>21401</v>
      </c>
      <c r="B307" s="242" t="s">
        <v>396</v>
      </c>
      <c r="C307" s="227">
        <v>13500</v>
      </c>
    </row>
    <row r="308" spans="1:3">
      <c r="A308" s="228">
        <v>2140101</v>
      </c>
      <c r="B308" s="243" t="s">
        <v>149</v>
      </c>
      <c r="C308" s="230">
        <v>545</v>
      </c>
    </row>
    <row r="309" spans="1:3">
      <c r="A309" s="228">
        <v>2140102</v>
      </c>
      <c r="B309" s="243" t="s">
        <v>150</v>
      </c>
      <c r="C309" s="230">
        <v>300</v>
      </c>
    </row>
    <row r="310" spans="1:3">
      <c r="A310" s="228">
        <v>2140104</v>
      </c>
      <c r="B310" s="243" t="s">
        <v>397</v>
      </c>
      <c r="C310" s="230">
        <v>3800</v>
      </c>
    </row>
    <row r="311" spans="1:3">
      <c r="A311" s="228">
        <v>2140106</v>
      </c>
      <c r="B311" s="243" t="s">
        <v>398</v>
      </c>
      <c r="C311" s="230">
        <v>3100</v>
      </c>
    </row>
    <row r="312" spans="1:3">
      <c r="A312" s="228">
        <v>2140112</v>
      </c>
      <c r="B312" s="243" t="s">
        <v>399</v>
      </c>
      <c r="C312" s="230">
        <v>1200</v>
      </c>
    </row>
    <row r="313" spans="1:3">
      <c r="A313" s="228">
        <v>2140122</v>
      </c>
      <c r="B313" s="243" t="s">
        <v>400</v>
      </c>
      <c r="C313" s="230">
        <v>1900</v>
      </c>
    </row>
    <row r="314" spans="1:3">
      <c r="A314" s="228">
        <v>2140123</v>
      </c>
      <c r="B314" s="243" t="s">
        <v>401</v>
      </c>
      <c r="C314" s="230">
        <v>100</v>
      </c>
    </row>
    <row r="315" spans="1:3">
      <c r="A315" s="228">
        <v>2140136</v>
      </c>
      <c r="B315" s="243" t="s">
        <v>402</v>
      </c>
      <c r="C315" s="230">
        <v>655</v>
      </c>
    </row>
    <row r="316" spans="1:3">
      <c r="A316" s="228">
        <v>2140199</v>
      </c>
      <c r="B316" s="243" t="s">
        <v>403</v>
      </c>
      <c r="C316" s="230">
        <v>1900</v>
      </c>
    </row>
    <row r="317" spans="1:3">
      <c r="A317" s="225">
        <v>21406</v>
      </c>
      <c r="B317" s="242" t="s">
        <v>404</v>
      </c>
      <c r="C317" s="227">
        <v>3169</v>
      </c>
    </row>
    <row r="318" spans="1:3">
      <c r="A318" s="228">
        <v>2140601</v>
      </c>
      <c r="B318" s="243" t="s">
        <v>405</v>
      </c>
      <c r="C318" s="230">
        <v>2105</v>
      </c>
    </row>
    <row r="319" spans="1:3">
      <c r="A319" s="228">
        <v>2140602</v>
      </c>
      <c r="B319" s="243" t="s">
        <v>406</v>
      </c>
      <c r="C319" s="230">
        <v>1064</v>
      </c>
    </row>
    <row r="320" ht="15.75" spans="1:3">
      <c r="A320" s="222">
        <v>215</v>
      </c>
      <c r="B320" s="241" t="s">
        <v>407</v>
      </c>
      <c r="C320" s="224">
        <v>1243</v>
      </c>
    </row>
    <row r="321" spans="1:3">
      <c r="A321" s="225">
        <v>21502</v>
      </c>
      <c r="B321" s="242" t="s">
        <v>408</v>
      </c>
      <c r="C321" s="227">
        <v>230</v>
      </c>
    </row>
    <row r="322" spans="1:3">
      <c r="A322" s="228">
        <v>2150299</v>
      </c>
      <c r="B322" s="243" t="s">
        <v>409</v>
      </c>
      <c r="C322" s="230">
        <v>230</v>
      </c>
    </row>
    <row r="323" spans="1:3">
      <c r="A323" s="225">
        <v>21505</v>
      </c>
      <c r="B323" s="242" t="s">
        <v>410</v>
      </c>
      <c r="C323" s="227">
        <v>485</v>
      </c>
    </row>
    <row r="324" spans="1:3">
      <c r="A324" s="228">
        <v>2150501</v>
      </c>
      <c r="B324" s="243" t="s">
        <v>149</v>
      </c>
      <c r="C324" s="230">
        <v>485</v>
      </c>
    </row>
    <row r="325" spans="1:3">
      <c r="A325" s="225">
        <v>21508</v>
      </c>
      <c r="B325" s="242" t="s">
        <v>411</v>
      </c>
      <c r="C325" s="227">
        <v>528</v>
      </c>
    </row>
    <row r="326" spans="1:3">
      <c r="A326" s="228">
        <v>2150805</v>
      </c>
      <c r="B326" s="243" t="s">
        <v>412</v>
      </c>
      <c r="C326" s="230">
        <v>200</v>
      </c>
    </row>
    <row r="327" spans="1:3">
      <c r="A327" s="228">
        <v>2150899</v>
      </c>
      <c r="B327" s="243" t="s">
        <v>413</v>
      </c>
      <c r="C327" s="230">
        <v>328</v>
      </c>
    </row>
    <row r="328" ht="15.75" spans="1:3">
      <c r="A328" s="222">
        <v>216</v>
      </c>
      <c r="B328" s="241" t="s">
        <v>414</v>
      </c>
      <c r="C328" s="224">
        <v>708</v>
      </c>
    </row>
    <row r="329" spans="1:3">
      <c r="A329" s="225">
        <v>21602</v>
      </c>
      <c r="B329" s="242" t="s">
        <v>415</v>
      </c>
      <c r="C329" s="227">
        <v>360</v>
      </c>
    </row>
    <row r="330" spans="1:3">
      <c r="A330" s="228">
        <v>2160201</v>
      </c>
      <c r="B330" s="243" t="s">
        <v>149</v>
      </c>
      <c r="C330" s="230">
        <v>200</v>
      </c>
    </row>
    <row r="331" spans="1:3">
      <c r="A331" s="228">
        <v>2160299</v>
      </c>
      <c r="B331" s="243" t="s">
        <v>416</v>
      </c>
      <c r="C331" s="230">
        <v>160</v>
      </c>
    </row>
    <row r="332" spans="1:3">
      <c r="A332" s="225">
        <v>21699</v>
      </c>
      <c r="B332" s="242" t="s">
        <v>417</v>
      </c>
      <c r="C332" s="227">
        <v>348</v>
      </c>
    </row>
    <row r="333" spans="1:3">
      <c r="A333" s="228">
        <v>2169999</v>
      </c>
      <c r="B333" s="243" t="s">
        <v>418</v>
      </c>
      <c r="C333" s="230">
        <v>348</v>
      </c>
    </row>
    <row r="334" ht="15.75" spans="1:3">
      <c r="A334" s="222">
        <v>220</v>
      </c>
      <c r="B334" s="241" t="s">
        <v>419</v>
      </c>
      <c r="C334" s="224">
        <v>2434</v>
      </c>
    </row>
    <row r="335" spans="1:3">
      <c r="A335" s="225">
        <v>22001</v>
      </c>
      <c r="B335" s="242" t="s">
        <v>420</v>
      </c>
      <c r="C335" s="227">
        <v>2198</v>
      </c>
    </row>
    <row r="336" spans="1:3">
      <c r="A336" s="228">
        <v>2200101</v>
      </c>
      <c r="B336" s="243" t="s">
        <v>149</v>
      </c>
      <c r="C336" s="230">
        <v>1200</v>
      </c>
    </row>
    <row r="337" spans="1:3">
      <c r="A337" s="228">
        <v>2200102</v>
      </c>
      <c r="B337" s="243" t="s">
        <v>150</v>
      </c>
      <c r="C337" s="230">
        <v>50</v>
      </c>
    </row>
    <row r="338" spans="1:3">
      <c r="A338" s="228">
        <v>2200104</v>
      </c>
      <c r="B338" s="243" t="s">
        <v>421</v>
      </c>
      <c r="C338" s="230">
        <v>350</v>
      </c>
    </row>
    <row r="339" spans="1:3">
      <c r="A339" s="228">
        <v>2200109</v>
      </c>
      <c r="B339" s="243" t="s">
        <v>422</v>
      </c>
      <c r="C339" s="230">
        <v>298</v>
      </c>
    </row>
    <row r="340" spans="1:3">
      <c r="A340" s="228">
        <v>2200112</v>
      </c>
      <c r="B340" s="243" t="s">
        <v>423</v>
      </c>
      <c r="C340" s="230">
        <v>100</v>
      </c>
    </row>
    <row r="341" spans="1:3">
      <c r="A341" s="228">
        <v>2200113</v>
      </c>
      <c r="B341" s="243" t="s">
        <v>424</v>
      </c>
      <c r="C341" s="230">
        <v>100</v>
      </c>
    </row>
    <row r="342" spans="1:3">
      <c r="A342" s="228">
        <v>2200150</v>
      </c>
      <c r="B342" s="243" t="s">
        <v>155</v>
      </c>
      <c r="C342" s="230">
        <v>100</v>
      </c>
    </row>
    <row r="343" spans="1:3">
      <c r="A343" s="225">
        <v>22005</v>
      </c>
      <c r="B343" s="242" t="s">
        <v>425</v>
      </c>
      <c r="C343" s="227">
        <v>236</v>
      </c>
    </row>
    <row r="344" spans="1:3">
      <c r="A344" s="228">
        <v>2200504</v>
      </c>
      <c r="B344" s="243" t="s">
        <v>426</v>
      </c>
      <c r="C344" s="230">
        <v>36</v>
      </c>
    </row>
    <row r="345" spans="1:3">
      <c r="A345" s="228">
        <v>2200509</v>
      </c>
      <c r="B345" s="243" t="s">
        <v>427</v>
      </c>
      <c r="C345" s="230">
        <v>200</v>
      </c>
    </row>
    <row r="346" ht="15.75" spans="1:3">
      <c r="A346" s="222">
        <v>221</v>
      </c>
      <c r="B346" s="241" t="s">
        <v>428</v>
      </c>
      <c r="C346" s="224">
        <v>4047</v>
      </c>
    </row>
    <row r="347" spans="1:3">
      <c r="A347" s="225">
        <v>22101</v>
      </c>
      <c r="B347" s="242" t="s">
        <v>429</v>
      </c>
      <c r="C347" s="227">
        <v>3997</v>
      </c>
    </row>
    <row r="348" spans="1:3">
      <c r="A348" s="228">
        <v>2210103</v>
      </c>
      <c r="B348" s="243" t="s">
        <v>430</v>
      </c>
      <c r="C348" s="230">
        <v>100</v>
      </c>
    </row>
    <row r="349" spans="1:3">
      <c r="A349" s="228">
        <v>2210105</v>
      </c>
      <c r="B349" s="243" t="s">
        <v>431</v>
      </c>
      <c r="C349" s="230">
        <v>200</v>
      </c>
    </row>
    <row r="350" spans="1:3">
      <c r="A350" s="228">
        <v>2210106</v>
      </c>
      <c r="B350" s="243" t="s">
        <v>432</v>
      </c>
      <c r="C350" s="230">
        <v>500</v>
      </c>
    </row>
    <row r="351" spans="1:3">
      <c r="A351" s="228">
        <v>2210107</v>
      </c>
      <c r="B351" s="243" t="s">
        <v>433</v>
      </c>
      <c r="C351" s="230">
        <v>50</v>
      </c>
    </row>
    <row r="352" spans="1:3">
      <c r="A352" s="228">
        <v>2210108</v>
      </c>
      <c r="B352" s="243" t="s">
        <v>434</v>
      </c>
      <c r="C352" s="230">
        <v>2097</v>
      </c>
    </row>
    <row r="353" spans="1:3">
      <c r="A353" s="228">
        <v>2210109</v>
      </c>
      <c r="B353" s="243" t="s">
        <v>435</v>
      </c>
      <c r="C353" s="230">
        <v>50</v>
      </c>
    </row>
    <row r="354" spans="1:3">
      <c r="A354" s="228">
        <v>2210199</v>
      </c>
      <c r="B354" s="243" t="s">
        <v>436</v>
      </c>
      <c r="C354" s="230">
        <v>1000</v>
      </c>
    </row>
    <row r="355" spans="1:3">
      <c r="A355" s="225">
        <v>22103</v>
      </c>
      <c r="B355" s="242" t="s">
        <v>437</v>
      </c>
      <c r="C355" s="227">
        <v>50</v>
      </c>
    </row>
    <row r="356" spans="1:3">
      <c r="A356" s="228">
        <v>2210301</v>
      </c>
      <c r="B356" s="243" t="s">
        <v>438</v>
      </c>
      <c r="C356" s="230">
        <v>50</v>
      </c>
    </row>
    <row r="357" ht="15.75" spans="1:3">
      <c r="A357" s="222">
        <v>222</v>
      </c>
      <c r="B357" s="241" t="s">
        <v>439</v>
      </c>
      <c r="C357" s="224">
        <v>207</v>
      </c>
    </row>
    <row r="358" spans="1:3">
      <c r="A358" s="225">
        <v>22201</v>
      </c>
      <c r="B358" s="242" t="s">
        <v>440</v>
      </c>
      <c r="C358" s="227">
        <v>207</v>
      </c>
    </row>
    <row r="359" spans="1:3">
      <c r="A359" s="228">
        <v>2220115</v>
      </c>
      <c r="B359" s="243" t="s">
        <v>441</v>
      </c>
      <c r="C359" s="230">
        <v>207</v>
      </c>
    </row>
    <row r="360" ht="15.75" spans="1:3">
      <c r="A360" s="222">
        <v>224</v>
      </c>
      <c r="B360" s="241" t="s">
        <v>442</v>
      </c>
      <c r="C360" s="224">
        <v>2295</v>
      </c>
    </row>
    <row r="361" spans="1:3">
      <c r="A361" s="225">
        <v>22401</v>
      </c>
      <c r="B361" s="242" t="s">
        <v>443</v>
      </c>
      <c r="C361" s="227">
        <v>560</v>
      </c>
    </row>
    <row r="362" spans="1:3">
      <c r="A362" s="228">
        <v>2240101</v>
      </c>
      <c r="B362" s="243" t="s">
        <v>149</v>
      </c>
      <c r="C362" s="230">
        <v>500</v>
      </c>
    </row>
    <row r="363" spans="1:3">
      <c r="A363" s="228">
        <v>2240102</v>
      </c>
      <c r="B363" s="243" t="s">
        <v>150</v>
      </c>
      <c r="C363" s="230">
        <v>60</v>
      </c>
    </row>
    <row r="364" spans="1:3">
      <c r="A364" s="225">
        <v>22402</v>
      </c>
      <c r="B364" s="242" t="s">
        <v>444</v>
      </c>
      <c r="C364" s="227">
        <v>595</v>
      </c>
    </row>
    <row r="365" spans="1:3">
      <c r="A365" s="228">
        <v>2240202</v>
      </c>
      <c r="B365" s="243" t="s">
        <v>150</v>
      </c>
      <c r="C365" s="230">
        <v>300</v>
      </c>
    </row>
    <row r="366" spans="1:3">
      <c r="A366" s="228">
        <v>2240299</v>
      </c>
      <c r="B366" s="243" t="s">
        <v>445</v>
      </c>
      <c r="C366" s="230">
        <v>295</v>
      </c>
    </row>
    <row r="367" spans="1:3">
      <c r="A367" s="225">
        <v>22405</v>
      </c>
      <c r="B367" s="242" t="s">
        <v>446</v>
      </c>
      <c r="C367" s="227">
        <v>28</v>
      </c>
    </row>
    <row r="368" spans="1:3">
      <c r="A368" s="228">
        <v>2240599</v>
      </c>
      <c r="B368" s="243" t="s">
        <v>447</v>
      </c>
      <c r="C368" s="230">
        <v>28</v>
      </c>
    </row>
    <row r="369" spans="1:3">
      <c r="A369" s="225">
        <v>22406</v>
      </c>
      <c r="B369" s="242" t="s">
        <v>448</v>
      </c>
      <c r="C369" s="227">
        <v>200</v>
      </c>
    </row>
    <row r="370" spans="1:3">
      <c r="A370" s="228">
        <v>2240601</v>
      </c>
      <c r="B370" s="243" t="s">
        <v>449</v>
      </c>
      <c r="C370" s="230">
        <v>200</v>
      </c>
    </row>
    <row r="371" spans="1:3">
      <c r="A371" s="225">
        <v>22407</v>
      </c>
      <c r="B371" s="242" t="s">
        <v>450</v>
      </c>
      <c r="C371" s="227">
        <v>700</v>
      </c>
    </row>
    <row r="372" spans="1:3">
      <c r="A372" s="228">
        <v>2240703</v>
      </c>
      <c r="B372" s="243" t="s">
        <v>451</v>
      </c>
      <c r="C372" s="230">
        <v>200</v>
      </c>
    </row>
    <row r="373" spans="1:3">
      <c r="A373" s="228">
        <v>2240704</v>
      </c>
      <c r="B373" s="243" t="s">
        <v>452</v>
      </c>
      <c r="C373" s="230">
        <v>200</v>
      </c>
    </row>
    <row r="374" spans="1:3">
      <c r="A374" s="228">
        <v>2240799</v>
      </c>
      <c r="B374" s="243" t="s">
        <v>453</v>
      </c>
      <c r="C374" s="230">
        <v>300</v>
      </c>
    </row>
    <row r="375" spans="1:3">
      <c r="A375" s="225">
        <v>22499</v>
      </c>
      <c r="B375" s="242" t="s">
        <v>454</v>
      </c>
      <c r="C375" s="244">
        <v>212</v>
      </c>
    </row>
    <row r="376" ht="15.75" spans="1:3">
      <c r="A376" s="222">
        <v>227</v>
      </c>
      <c r="B376" s="241" t="s">
        <v>455</v>
      </c>
      <c r="C376" s="245">
        <v>3360</v>
      </c>
    </row>
    <row r="377" ht="15.75" spans="1:3">
      <c r="A377" s="222">
        <v>232</v>
      </c>
      <c r="B377" s="241" t="s">
        <v>456</v>
      </c>
      <c r="C377" s="224">
        <v>6900</v>
      </c>
    </row>
    <row r="378" spans="1:3">
      <c r="A378" s="225">
        <v>23203</v>
      </c>
      <c r="B378" s="242" t="s">
        <v>457</v>
      </c>
      <c r="C378" s="227">
        <v>6900</v>
      </c>
    </row>
    <row r="379" spans="1:3">
      <c r="A379" s="228">
        <v>2320301</v>
      </c>
      <c r="B379" s="243" t="s">
        <v>458</v>
      </c>
      <c r="C379" s="230">
        <v>6900</v>
      </c>
    </row>
  </sheetData>
  <autoFilter ref="A4:D379">
    <extLst/>
  </autoFilter>
  <mergeCells count="1">
    <mergeCell ref="A1:D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$A1:$XFD1048576"/>
    </sheetView>
  </sheetViews>
  <sheetFormatPr defaultColWidth="9" defaultRowHeight="18" outlineLevelCol="2"/>
  <cols>
    <col min="1" max="1" width="24.125" style="15" customWidth="1"/>
    <col min="2" max="2" width="29.625" style="15" customWidth="1"/>
    <col min="3" max="3" width="21.25" style="15" customWidth="1"/>
    <col min="4" max="16384" width="9" style="15"/>
  </cols>
  <sheetData>
    <row r="1" spans="1:3">
      <c r="A1" s="16" t="s">
        <v>459</v>
      </c>
      <c r="B1" s="16"/>
      <c r="C1" s="16"/>
    </row>
    <row r="2" spans="3:3">
      <c r="C2" s="17" t="s">
        <v>29</v>
      </c>
    </row>
    <row r="3" spans="1:3">
      <c r="A3" s="18" t="s">
        <v>144</v>
      </c>
      <c r="B3" s="18" t="s">
        <v>460</v>
      </c>
      <c r="C3" s="18" t="s">
        <v>32</v>
      </c>
    </row>
    <row r="4" spans="1:3">
      <c r="A4" s="18" t="s">
        <v>146</v>
      </c>
      <c r="B4" s="18"/>
      <c r="C4" s="18">
        <v>102120</v>
      </c>
    </row>
    <row r="5" ht="15.75" spans="1:3">
      <c r="A5" s="212">
        <v>501</v>
      </c>
      <c r="B5" s="212" t="s">
        <v>461</v>
      </c>
      <c r="C5" s="213">
        <v>33930</v>
      </c>
    </row>
    <row r="6" ht="15.75" spans="1:3">
      <c r="A6" s="19">
        <v>50101</v>
      </c>
      <c r="B6" s="19" t="s">
        <v>462</v>
      </c>
      <c r="C6" s="20">
        <v>22343</v>
      </c>
    </row>
    <row r="7" ht="15.75" spans="1:3">
      <c r="A7" s="19">
        <v>50102</v>
      </c>
      <c r="B7" s="19" t="s">
        <v>463</v>
      </c>
      <c r="C7" s="20">
        <v>7687</v>
      </c>
    </row>
    <row r="8" ht="15.75" spans="1:3">
      <c r="A8" s="19">
        <v>50103</v>
      </c>
      <c r="B8" s="19" t="s">
        <v>464</v>
      </c>
      <c r="C8" s="20">
        <v>3720</v>
      </c>
    </row>
    <row r="9" ht="15.75" spans="1:3">
      <c r="A9" s="19">
        <v>50199</v>
      </c>
      <c r="B9" s="19" t="s">
        <v>465</v>
      </c>
      <c r="C9" s="20">
        <v>180</v>
      </c>
    </row>
    <row r="10" ht="15.75" spans="1:3">
      <c r="A10" s="212">
        <v>502</v>
      </c>
      <c r="B10" s="212" t="s">
        <v>466</v>
      </c>
      <c r="C10" s="213">
        <v>4175</v>
      </c>
    </row>
    <row r="11" ht="15.75" spans="1:3">
      <c r="A11" s="19">
        <v>50201</v>
      </c>
      <c r="B11" s="19" t="s">
        <v>467</v>
      </c>
      <c r="C11" s="20">
        <v>2689</v>
      </c>
    </row>
    <row r="12" ht="15.75" spans="1:3">
      <c r="A12" s="19">
        <v>50202</v>
      </c>
      <c r="B12" s="19" t="s">
        <v>468</v>
      </c>
      <c r="C12" s="20">
        <v>87</v>
      </c>
    </row>
    <row r="13" ht="15.75" spans="1:3">
      <c r="A13" s="19">
        <v>50203</v>
      </c>
      <c r="B13" s="19" t="s">
        <v>469</v>
      </c>
      <c r="C13" s="20">
        <v>125</v>
      </c>
    </row>
    <row r="14" ht="15.75" spans="1:3">
      <c r="A14" s="19">
        <v>50204</v>
      </c>
      <c r="B14" s="19" t="s">
        <v>470</v>
      </c>
      <c r="C14" s="20">
        <v>68</v>
      </c>
    </row>
    <row r="15" ht="15.75" spans="1:3">
      <c r="A15" s="19">
        <v>50205</v>
      </c>
      <c r="B15" s="19" t="s">
        <v>471</v>
      </c>
      <c r="C15" s="20">
        <v>345</v>
      </c>
    </row>
    <row r="16" ht="15.75" spans="1:3">
      <c r="A16" s="19">
        <v>50206</v>
      </c>
      <c r="B16" s="19" t="s">
        <v>472</v>
      </c>
      <c r="C16" s="20">
        <v>88</v>
      </c>
    </row>
    <row r="17" ht="15.75" spans="1:3">
      <c r="A17" s="19">
        <v>50208</v>
      </c>
      <c r="B17" s="19" t="s">
        <v>473</v>
      </c>
      <c r="C17" s="20">
        <v>497</v>
      </c>
    </row>
    <row r="18" ht="15.75" spans="1:3">
      <c r="A18" s="19">
        <v>50209</v>
      </c>
      <c r="B18" s="19" t="s">
        <v>474</v>
      </c>
      <c r="C18" s="20">
        <v>88</v>
      </c>
    </row>
    <row r="19" ht="15.75" spans="1:3">
      <c r="A19" s="19">
        <v>50299</v>
      </c>
      <c r="B19" s="19" t="s">
        <v>475</v>
      </c>
      <c r="C19" s="20">
        <v>188</v>
      </c>
    </row>
    <row r="20" ht="15.75" spans="1:3">
      <c r="A20" s="212">
        <v>505</v>
      </c>
      <c r="B20" s="212" t="s">
        <v>476</v>
      </c>
      <c r="C20" s="213">
        <v>59391</v>
      </c>
    </row>
    <row r="21" ht="15.75" spans="1:3">
      <c r="A21" s="19">
        <v>50501</v>
      </c>
      <c r="B21" s="19" t="s">
        <v>477</v>
      </c>
      <c r="C21" s="20">
        <v>56028</v>
      </c>
    </row>
    <row r="22" ht="15.75" spans="1:3">
      <c r="A22" s="19">
        <v>50502</v>
      </c>
      <c r="B22" s="19" t="s">
        <v>478</v>
      </c>
      <c r="C22" s="20">
        <v>3363</v>
      </c>
    </row>
    <row r="23" ht="15.75" spans="1:3">
      <c r="A23" s="212">
        <v>509</v>
      </c>
      <c r="B23" s="212" t="s">
        <v>479</v>
      </c>
      <c r="C23" s="213">
        <v>4624</v>
      </c>
    </row>
    <row r="24" ht="15.75" spans="1:3">
      <c r="A24" s="19">
        <v>50901</v>
      </c>
      <c r="B24" s="19" t="s">
        <v>480</v>
      </c>
      <c r="C24" s="20">
        <v>1722</v>
      </c>
    </row>
    <row r="25" ht="15.75" spans="1:3">
      <c r="A25" s="19">
        <v>50905</v>
      </c>
      <c r="B25" s="19" t="s">
        <v>481</v>
      </c>
      <c r="C25" s="20">
        <v>2660</v>
      </c>
    </row>
    <row r="26" ht="15.75" spans="1:3">
      <c r="A26" s="19">
        <v>50999</v>
      </c>
      <c r="B26" s="19" t="s">
        <v>482</v>
      </c>
      <c r="C26" s="20">
        <v>242</v>
      </c>
    </row>
  </sheetData>
  <mergeCells count="1">
    <mergeCell ref="A1:C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selection activeCell="A1" sqref="$A1:$XFD1048576"/>
    </sheetView>
  </sheetViews>
  <sheetFormatPr defaultColWidth="9" defaultRowHeight="18"/>
  <cols>
    <col min="1" max="1" width="38.5" style="15" customWidth="1"/>
    <col min="2" max="3" width="16.875" style="15" customWidth="1"/>
    <col min="4" max="4" width="14" style="15" customWidth="1"/>
    <col min="5" max="16384" width="9" style="15"/>
  </cols>
  <sheetData>
    <row r="1" s="15" customFormat="1" spans="1:9">
      <c r="A1" s="16" t="s">
        <v>483</v>
      </c>
      <c r="B1" s="16"/>
      <c r="C1" s="16"/>
      <c r="D1" s="16"/>
      <c r="E1" s="16"/>
      <c r="F1" s="16"/>
      <c r="G1" s="16"/>
      <c r="H1" s="16"/>
      <c r="I1" s="16"/>
    </row>
    <row r="2" s="15" customFormat="1" spans="9:9">
      <c r="I2" s="17" t="s">
        <v>29</v>
      </c>
    </row>
    <row r="3" s="15" customFormat="1" spans="1:9">
      <c r="A3" s="199" t="s">
        <v>484</v>
      </c>
      <c r="B3" s="200" t="s">
        <v>485</v>
      </c>
      <c r="C3" s="200" t="s">
        <v>486</v>
      </c>
      <c r="D3" s="200" t="s">
        <v>486</v>
      </c>
      <c r="E3" s="200" t="s">
        <v>486</v>
      </c>
      <c r="F3" s="200" t="s">
        <v>486</v>
      </c>
      <c r="G3" s="200" t="s">
        <v>486</v>
      </c>
      <c r="H3" s="200" t="s">
        <v>486</v>
      </c>
      <c r="I3" s="200" t="s">
        <v>105</v>
      </c>
    </row>
    <row r="4" s="15" customFormat="1" spans="1:9">
      <c r="A4" s="208" t="s">
        <v>487</v>
      </c>
      <c r="B4" s="209"/>
      <c r="C4" s="209"/>
      <c r="D4" s="209"/>
      <c r="E4" s="209"/>
      <c r="F4" s="209"/>
      <c r="G4" s="209"/>
      <c r="H4" s="209"/>
      <c r="I4" s="209"/>
    </row>
    <row r="5" s="15" customFormat="1" spans="1:9">
      <c r="A5" s="201" t="s">
        <v>488</v>
      </c>
      <c r="B5" s="209"/>
      <c r="C5" s="209"/>
      <c r="D5" s="209"/>
      <c r="E5" s="209"/>
      <c r="F5" s="209"/>
      <c r="G5" s="209"/>
      <c r="H5" s="209"/>
      <c r="I5" s="209"/>
    </row>
    <row r="6" s="15" customFormat="1" spans="1:9">
      <c r="A6" s="201" t="s">
        <v>489</v>
      </c>
      <c r="B6" s="209"/>
      <c r="C6" s="209"/>
      <c r="D6" s="209"/>
      <c r="E6" s="209"/>
      <c r="F6" s="209"/>
      <c r="G6" s="209"/>
      <c r="H6" s="209"/>
      <c r="I6" s="209"/>
    </row>
    <row r="7" s="15" customFormat="1" spans="1:9">
      <c r="A7" s="210" t="s">
        <v>490</v>
      </c>
      <c r="B7" s="209"/>
      <c r="C7" s="209"/>
      <c r="D7" s="209"/>
      <c r="E7" s="209"/>
      <c r="F7" s="209"/>
      <c r="G7" s="209"/>
      <c r="H7" s="209"/>
      <c r="I7" s="209"/>
    </row>
    <row r="8" s="15" customFormat="1" spans="1:9">
      <c r="A8" s="210" t="s">
        <v>491</v>
      </c>
      <c r="B8" s="209"/>
      <c r="C8" s="209"/>
      <c r="D8" s="209"/>
      <c r="E8" s="209"/>
      <c r="F8" s="209"/>
      <c r="G8" s="209"/>
      <c r="H8" s="209"/>
      <c r="I8" s="209"/>
    </row>
    <row r="9" s="15" customFormat="1" spans="1:9">
      <c r="A9" s="211" t="s">
        <v>492</v>
      </c>
      <c r="B9" s="209"/>
      <c r="C9" s="209"/>
      <c r="D9" s="209"/>
      <c r="E9" s="209"/>
      <c r="F9" s="209"/>
      <c r="G9" s="209"/>
      <c r="H9" s="209"/>
      <c r="I9" s="209"/>
    </row>
    <row r="10" s="15" customFormat="1" spans="1:9">
      <c r="A10" s="211" t="s">
        <v>493</v>
      </c>
      <c r="B10" s="209"/>
      <c r="C10" s="209"/>
      <c r="D10" s="209"/>
      <c r="E10" s="209"/>
      <c r="F10" s="209"/>
      <c r="G10" s="209"/>
      <c r="H10" s="209"/>
      <c r="I10" s="209"/>
    </row>
    <row r="11" s="15" customFormat="1" spans="1:9">
      <c r="A11" s="210" t="s">
        <v>494</v>
      </c>
      <c r="B11" s="209"/>
      <c r="C11" s="209"/>
      <c r="D11" s="209"/>
      <c r="E11" s="209"/>
      <c r="F11" s="209"/>
      <c r="G11" s="209"/>
      <c r="H11" s="209"/>
      <c r="I11" s="209"/>
    </row>
    <row r="12" s="15" customFormat="1" spans="1:9">
      <c r="A12" s="211" t="s">
        <v>492</v>
      </c>
      <c r="B12" s="209"/>
      <c r="C12" s="209"/>
      <c r="D12" s="209"/>
      <c r="E12" s="209"/>
      <c r="F12" s="209"/>
      <c r="G12" s="209"/>
      <c r="H12" s="209"/>
      <c r="I12" s="209"/>
    </row>
    <row r="13" s="15" customFormat="1" spans="1:9">
      <c r="A13" s="211" t="s">
        <v>493</v>
      </c>
      <c r="B13" s="209"/>
      <c r="C13" s="209"/>
      <c r="D13" s="209"/>
      <c r="E13" s="209"/>
      <c r="F13" s="209"/>
      <c r="G13" s="209"/>
      <c r="H13" s="209"/>
      <c r="I13" s="209"/>
    </row>
    <row r="14" s="15" customFormat="1" spans="1:9">
      <c r="A14" s="210" t="s">
        <v>495</v>
      </c>
      <c r="B14" s="209"/>
      <c r="C14" s="209"/>
      <c r="D14" s="209"/>
      <c r="E14" s="209"/>
      <c r="F14" s="209"/>
      <c r="G14" s="209"/>
      <c r="H14" s="209"/>
      <c r="I14" s="209"/>
    </row>
    <row r="15" s="15" customFormat="1" spans="1:9">
      <c r="A15" s="211" t="s">
        <v>492</v>
      </c>
      <c r="B15" s="209"/>
      <c r="C15" s="209"/>
      <c r="D15" s="209"/>
      <c r="E15" s="209"/>
      <c r="F15" s="209"/>
      <c r="G15" s="209"/>
      <c r="H15" s="209"/>
      <c r="I15" s="209"/>
    </row>
    <row r="16" s="15" customFormat="1" spans="1:9">
      <c r="A16" s="211" t="s">
        <v>493</v>
      </c>
      <c r="B16" s="209"/>
      <c r="C16" s="209"/>
      <c r="D16" s="209"/>
      <c r="E16" s="209"/>
      <c r="F16" s="209"/>
      <c r="G16" s="209"/>
      <c r="H16" s="209"/>
      <c r="I16" s="209"/>
    </row>
    <row r="17" s="15" customFormat="1" spans="1:9">
      <c r="A17" s="210" t="s">
        <v>496</v>
      </c>
      <c r="B17" s="209"/>
      <c r="C17" s="209"/>
      <c r="D17" s="209"/>
      <c r="E17" s="209"/>
      <c r="F17" s="209"/>
      <c r="G17" s="209"/>
      <c r="H17" s="209"/>
      <c r="I17" s="209"/>
    </row>
    <row r="18" s="15" customFormat="1" spans="1:9">
      <c r="A18" s="211" t="s">
        <v>492</v>
      </c>
      <c r="B18" s="209"/>
      <c r="C18" s="209"/>
      <c r="D18" s="209"/>
      <c r="E18" s="209"/>
      <c r="F18" s="209"/>
      <c r="G18" s="209"/>
      <c r="H18" s="209"/>
      <c r="I18" s="209"/>
    </row>
    <row r="19" s="15" customFormat="1" spans="1:9">
      <c r="A19" s="211" t="s">
        <v>493</v>
      </c>
      <c r="B19" s="209"/>
      <c r="C19" s="209"/>
      <c r="D19" s="209"/>
      <c r="E19" s="209"/>
      <c r="F19" s="209"/>
      <c r="G19" s="209"/>
      <c r="H19" s="209"/>
      <c r="I19" s="209"/>
    </row>
    <row r="20" s="15" customFormat="1" spans="1:9">
      <c r="A20" s="210" t="s">
        <v>497</v>
      </c>
      <c r="B20" s="209"/>
      <c r="C20" s="209"/>
      <c r="D20" s="209"/>
      <c r="E20" s="209"/>
      <c r="F20" s="209"/>
      <c r="G20" s="209"/>
      <c r="H20" s="209"/>
      <c r="I20" s="209"/>
    </row>
    <row r="21" s="15" customFormat="1" spans="1:9">
      <c r="A21" s="210" t="s">
        <v>498</v>
      </c>
      <c r="B21" s="209"/>
      <c r="C21" s="209"/>
      <c r="D21" s="209"/>
      <c r="E21" s="209"/>
      <c r="F21" s="209"/>
      <c r="G21" s="209"/>
      <c r="H21" s="209"/>
      <c r="I21" s="209"/>
    </row>
    <row r="22" s="15" customFormat="1" spans="1:9">
      <c r="A22" s="210" t="s">
        <v>499</v>
      </c>
      <c r="B22" s="209"/>
      <c r="C22" s="209"/>
      <c r="D22" s="209"/>
      <c r="E22" s="209"/>
      <c r="F22" s="209"/>
      <c r="G22" s="209"/>
      <c r="H22" s="209"/>
      <c r="I22" s="209"/>
    </row>
    <row r="23" s="15" customFormat="1" spans="1:9">
      <c r="A23" s="210" t="s">
        <v>500</v>
      </c>
      <c r="B23" s="209"/>
      <c r="C23" s="209"/>
      <c r="D23" s="209"/>
      <c r="E23" s="209"/>
      <c r="F23" s="209"/>
      <c r="G23" s="209"/>
      <c r="H23" s="209"/>
      <c r="I23" s="209"/>
    </row>
    <row r="24" s="15" customFormat="1" spans="1:9">
      <c r="A24" s="210" t="s">
        <v>501</v>
      </c>
      <c r="B24" s="209"/>
      <c r="C24" s="209"/>
      <c r="D24" s="209"/>
      <c r="E24" s="209"/>
      <c r="F24" s="209"/>
      <c r="G24" s="209"/>
      <c r="H24" s="209"/>
      <c r="I24" s="209"/>
    </row>
    <row r="25" s="15" customFormat="1" spans="1:9">
      <c r="A25" s="210" t="s">
        <v>502</v>
      </c>
      <c r="B25" s="209"/>
      <c r="C25" s="209"/>
      <c r="D25" s="209"/>
      <c r="E25" s="209"/>
      <c r="F25" s="209"/>
      <c r="G25" s="209"/>
      <c r="H25" s="209"/>
      <c r="I25" s="209"/>
    </row>
    <row r="26" s="15" customFormat="1" spans="1:9">
      <c r="A26" s="210" t="s">
        <v>503</v>
      </c>
      <c r="B26" s="209"/>
      <c r="C26" s="209"/>
      <c r="D26" s="209"/>
      <c r="E26" s="209"/>
      <c r="F26" s="209"/>
      <c r="G26" s="209"/>
      <c r="H26" s="209"/>
      <c r="I26" s="209"/>
    </row>
    <row r="27" s="15" customFormat="1" spans="1:9">
      <c r="A27" s="210" t="s">
        <v>504</v>
      </c>
      <c r="B27" s="209"/>
      <c r="C27" s="209"/>
      <c r="D27" s="209"/>
      <c r="E27" s="209"/>
      <c r="F27" s="209"/>
      <c r="G27" s="209"/>
      <c r="H27" s="209"/>
      <c r="I27" s="209"/>
    </row>
    <row r="28" s="15" customFormat="1" spans="1:9">
      <c r="A28" s="210" t="s">
        <v>505</v>
      </c>
      <c r="B28" s="209"/>
      <c r="C28" s="209"/>
      <c r="D28" s="209"/>
      <c r="E28" s="209"/>
      <c r="F28" s="209"/>
      <c r="G28" s="209"/>
      <c r="H28" s="209"/>
      <c r="I28" s="209"/>
    </row>
    <row r="29" s="15" customFormat="1" spans="1:9">
      <c r="A29" s="210" t="s">
        <v>506</v>
      </c>
      <c r="B29" s="209"/>
      <c r="C29" s="209"/>
      <c r="D29" s="209"/>
      <c r="E29" s="209"/>
      <c r="F29" s="209"/>
      <c r="G29" s="209"/>
      <c r="H29" s="209"/>
      <c r="I29" s="209"/>
    </row>
    <row r="30" s="15" customFormat="1" spans="1:9">
      <c r="A30" s="210" t="s">
        <v>507</v>
      </c>
      <c r="B30" s="209"/>
      <c r="C30" s="209"/>
      <c r="D30" s="209"/>
      <c r="E30" s="209"/>
      <c r="F30" s="209"/>
      <c r="G30" s="209"/>
      <c r="H30" s="209"/>
      <c r="I30" s="209"/>
    </row>
    <row r="31" s="15" customFormat="1" spans="1:9">
      <c r="A31" s="210" t="s">
        <v>508</v>
      </c>
      <c r="B31" s="209"/>
      <c r="C31" s="209"/>
      <c r="D31" s="209"/>
      <c r="E31" s="209"/>
      <c r="F31" s="209"/>
      <c r="G31" s="209"/>
      <c r="H31" s="209"/>
      <c r="I31" s="209"/>
    </row>
    <row r="32" s="15" customFormat="1" spans="1:9">
      <c r="A32" s="210" t="s">
        <v>509</v>
      </c>
      <c r="B32" s="209"/>
      <c r="C32" s="209"/>
      <c r="D32" s="209"/>
      <c r="E32" s="209"/>
      <c r="F32" s="209"/>
      <c r="G32" s="209"/>
      <c r="H32" s="209"/>
      <c r="I32" s="209"/>
    </row>
    <row r="33" s="15" customFormat="1" spans="1:9">
      <c r="A33" s="210" t="s">
        <v>510</v>
      </c>
      <c r="B33" s="209"/>
      <c r="C33" s="209"/>
      <c r="D33" s="209"/>
      <c r="E33" s="209"/>
      <c r="F33" s="209"/>
      <c r="G33" s="209"/>
      <c r="H33" s="209"/>
      <c r="I33" s="209"/>
    </row>
    <row r="34" s="15" customFormat="1" spans="1:9">
      <c r="A34" s="210" t="s">
        <v>511</v>
      </c>
      <c r="B34" s="209"/>
      <c r="C34" s="209"/>
      <c r="D34" s="209"/>
      <c r="E34" s="209"/>
      <c r="F34" s="209"/>
      <c r="G34" s="209"/>
      <c r="H34" s="209"/>
      <c r="I34" s="209"/>
    </row>
    <row r="35" s="15" customFormat="1" spans="1:9">
      <c r="A35" s="18" t="s">
        <v>59</v>
      </c>
      <c r="B35" s="18"/>
      <c r="C35" s="18"/>
      <c r="D35" s="172"/>
      <c r="E35" s="169"/>
      <c r="F35" s="169"/>
      <c r="G35" s="169"/>
      <c r="H35" s="169"/>
      <c r="I35" s="169"/>
    </row>
    <row r="36" spans="1:9">
      <c r="A36" s="170" t="s">
        <v>512</v>
      </c>
      <c r="B36" s="170"/>
      <c r="C36" s="170"/>
      <c r="D36" s="170"/>
      <c r="E36" s="170"/>
      <c r="F36" s="170"/>
      <c r="G36" s="170"/>
      <c r="H36" s="170"/>
      <c r="I36" s="170"/>
    </row>
  </sheetData>
  <mergeCells count="2">
    <mergeCell ref="A1:I1"/>
    <mergeCell ref="A36:I36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$A1:$XFD1048576"/>
    </sheetView>
  </sheetViews>
  <sheetFormatPr defaultColWidth="9" defaultRowHeight="18" outlineLevelCol="3"/>
  <cols>
    <col min="1" max="1" width="41.375" style="15" customWidth="1"/>
    <col min="2" max="3" width="16.875" style="15" customWidth="1"/>
    <col min="4" max="4" width="14" style="15" customWidth="1"/>
    <col min="5" max="16384" width="9" style="15"/>
  </cols>
  <sheetData>
    <row r="1" spans="1:4">
      <c r="A1" s="16" t="s">
        <v>513</v>
      </c>
      <c r="B1" s="16"/>
      <c r="C1" s="16"/>
      <c r="D1" s="16"/>
    </row>
    <row r="2" spans="4:4">
      <c r="D2" s="15" t="s">
        <v>29</v>
      </c>
    </row>
    <row r="3" spans="1:4">
      <c r="A3" s="18" t="s">
        <v>30</v>
      </c>
      <c r="B3" s="18" t="s">
        <v>31</v>
      </c>
      <c r="C3" s="18" t="s">
        <v>32</v>
      </c>
      <c r="D3" s="18" t="s">
        <v>33</v>
      </c>
    </row>
    <row r="4" spans="1:4">
      <c r="A4" s="169" t="s">
        <v>514</v>
      </c>
      <c r="B4" s="170">
        <v>1474</v>
      </c>
      <c r="C4" s="170">
        <v>4680</v>
      </c>
      <c r="D4" s="171">
        <f t="shared" ref="D4:D10" si="0">(C4-B4)/B4</f>
        <v>2.17503392130258</v>
      </c>
    </row>
    <row r="5" spans="1:4">
      <c r="A5" s="169" t="s">
        <v>515</v>
      </c>
      <c r="B5" s="170">
        <v>55345</v>
      </c>
      <c r="C5" s="170">
        <v>60220</v>
      </c>
      <c r="D5" s="171">
        <f t="shared" si="0"/>
        <v>0.0880838377450538</v>
      </c>
    </row>
    <row r="6" spans="1:4">
      <c r="A6" s="169" t="s">
        <v>516</v>
      </c>
      <c r="B6" s="170">
        <v>44764</v>
      </c>
      <c r="C6" s="170">
        <v>50140</v>
      </c>
      <c r="D6" s="171">
        <f t="shared" si="0"/>
        <v>0.12009650612099</v>
      </c>
    </row>
    <row r="7" spans="1:4">
      <c r="A7" s="169" t="s">
        <v>517</v>
      </c>
      <c r="B7" s="170"/>
      <c r="C7" s="170"/>
      <c r="D7" s="171" t="e">
        <f t="shared" si="0"/>
        <v>#DIV/0!</v>
      </c>
    </row>
    <row r="8" spans="1:4">
      <c r="A8" s="169" t="s">
        <v>518</v>
      </c>
      <c r="B8" s="170">
        <v>6756</v>
      </c>
      <c r="C8" s="170">
        <v>7080</v>
      </c>
      <c r="D8" s="171">
        <f t="shared" si="0"/>
        <v>0.0479573712255773</v>
      </c>
    </row>
    <row r="9" spans="1:4">
      <c r="A9" s="169" t="s">
        <v>519</v>
      </c>
      <c r="B9" s="170">
        <v>-677</v>
      </c>
      <c r="C9" s="170"/>
      <c r="D9" s="171">
        <f t="shared" si="0"/>
        <v>-1</v>
      </c>
    </row>
    <row r="10" spans="1:4">
      <c r="A10" s="169" t="s">
        <v>520</v>
      </c>
      <c r="B10" s="170">
        <v>4502</v>
      </c>
      <c r="C10" s="170">
        <v>3000</v>
      </c>
      <c r="D10" s="171">
        <f t="shared" si="0"/>
        <v>-0.333629498000888</v>
      </c>
    </row>
    <row r="11" spans="1:4">
      <c r="A11" s="169" t="s">
        <v>521</v>
      </c>
      <c r="B11" s="170">
        <v>642</v>
      </c>
      <c r="C11" s="170">
        <v>700</v>
      </c>
      <c r="D11" s="171">
        <f t="shared" ref="D11:D21" si="1">(C11-B11)/B11</f>
        <v>0.0903426791277259</v>
      </c>
    </row>
    <row r="12" spans="1:4">
      <c r="A12" s="169" t="s">
        <v>522</v>
      </c>
      <c r="B12" s="170">
        <v>1085</v>
      </c>
      <c r="C12" s="170">
        <v>1500</v>
      </c>
      <c r="D12" s="171">
        <f t="shared" si="1"/>
        <v>0.382488479262673</v>
      </c>
    </row>
    <row r="13" spans="1:4">
      <c r="A13" s="169" t="s">
        <v>523</v>
      </c>
      <c r="B13" s="170">
        <v>803</v>
      </c>
      <c r="C13" s="170">
        <v>700</v>
      </c>
      <c r="D13" s="171">
        <f t="shared" si="1"/>
        <v>-0.12826899128269</v>
      </c>
    </row>
    <row r="14" spans="1:4">
      <c r="A14" s="169" t="s">
        <v>524</v>
      </c>
      <c r="B14" s="170">
        <v>16361</v>
      </c>
      <c r="C14" s="170">
        <v>7835</v>
      </c>
      <c r="D14" s="171">
        <f t="shared" si="1"/>
        <v>-0.521117291119125</v>
      </c>
    </row>
    <row r="15" spans="1:4">
      <c r="A15" s="18" t="s">
        <v>59</v>
      </c>
      <c r="B15" s="18">
        <f>B4+B5+B11+B12+B13+B14</f>
        <v>75710</v>
      </c>
      <c r="C15" s="18">
        <f>C4+C5+C11+C12+C13+C14</f>
        <v>75635</v>
      </c>
      <c r="D15" s="172">
        <f t="shared" si="1"/>
        <v>-0.00099062211068551</v>
      </c>
    </row>
    <row r="16" spans="1:4">
      <c r="A16" s="169"/>
      <c r="B16" s="170"/>
      <c r="C16" s="170"/>
      <c r="D16" s="171"/>
    </row>
    <row r="17" spans="1:4">
      <c r="A17" s="169" t="s">
        <v>525</v>
      </c>
      <c r="B17" s="170">
        <v>25411</v>
      </c>
      <c r="C17" s="170">
        <v>23628</v>
      </c>
      <c r="D17" s="171">
        <f t="shared" si="1"/>
        <v>-0.0701664633426469</v>
      </c>
    </row>
    <row r="18" spans="1:4">
      <c r="A18" s="169" t="s">
        <v>526</v>
      </c>
      <c r="B18" s="170">
        <v>49850</v>
      </c>
      <c r="C18" s="170">
        <v>20509</v>
      </c>
      <c r="D18" s="171">
        <f t="shared" si="1"/>
        <v>-0.588585757271816</v>
      </c>
    </row>
    <row r="19" spans="1:4">
      <c r="A19" s="169" t="s">
        <v>527</v>
      </c>
      <c r="B19" s="170">
        <v>72934</v>
      </c>
      <c r="C19" s="170">
        <v>51760</v>
      </c>
      <c r="D19" s="171">
        <f t="shared" si="1"/>
        <v>-0.290317273151068</v>
      </c>
    </row>
    <row r="20" spans="1:4">
      <c r="A20" s="169" t="s">
        <v>528</v>
      </c>
      <c r="B20" s="170"/>
      <c r="C20" s="170"/>
      <c r="D20" s="171"/>
    </row>
    <row r="21" spans="1:4">
      <c r="A21" s="18" t="s">
        <v>529</v>
      </c>
      <c r="B21" s="18">
        <f>B15+B17+B18+B19+B20</f>
        <v>223905</v>
      </c>
      <c r="C21" s="18">
        <f>C15+C17+C18+C19+C20</f>
        <v>171532</v>
      </c>
      <c r="D21" s="172">
        <f>(C21-B21)/B21</f>
        <v>-0.233907237444452</v>
      </c>
    </row>
  </sheetData>
  <mergeCells count="1">
    <mergeCell ref="A1:D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workbookViewId="0">
      <selection activeCell="A1" sqref="$A1:$XFD1048576"/>
    </sheetView>
  </sheetViews>
  <sheetFormatPr defaultColWidth="9" defaultRowHeight="18" outlineLevelCol="3"/>
  <cols>
    <col min="1" max="1" width="68" style="15" customWidth="1"/>
    <col min="2" max="3" width="16.875" style="15" customWidth="1"/>
    <col min="4" max="4" width="14" style="15" customWidth="1"/>
    <col min="5" max="16384" width="9" style="15"/>
  </cols>
  <sheetData>
    <row r="1" spans="1:4">
      <c r="A1" s="16" t="s">
        <v>530</v>
      </c>
      <c r="B1" s="16"/>
      <c r="C1" s="16"/>
      <c r="D1" s="16"/>
    </row>
    <row r="2" spans="4:4">
      <c r="D2" s="15" t="s">
        <v>29</v>
      </c>
    </row>
    <row r="3" spans="1:4">
      <c r="A3" s="18" t="s">
        <v>30</v>
      </c>
      <c r="B3" s="18" t="s">
        <v>31</v>
      </c>
      <c r="C3" s="18" t="s">
        <v>32</v>
      </c>
      <c r="D3" s="18" t="s">
        <v>33</v>
      </c>
    </row>
    <row r="4" spans="1:4">
      <c r="A4" s="169" t="s">
        <v>531</v>
      </c>
      <c r="B4" s="170">
        <f>B5</f>
        <v>31</v>
      </c>
      <c r="C4" s="170">
        <v>0</v>
      </c>
      <c r="D4" s="171">
        <f>(C4-B4)/B4</f>
        <v>-1</v>
      </c>
    </row>
    <row r="5" spans="1:4">
      <c r="A5" s="204" t="s">
        <v>532</v>
      </c>
      <c r="B5" s="170">
        <v>31</v>
      </c>
      <c r="C5" s="170">
        <v>0</v>
      </c>
      <c r="D5" s="171">
        <f t="shared" ref="D5:D21" si="0">(C5-B5)/B5</f>
        <v>-1</v>
      </c>
    </row>
    <row r="6" spans="1:4">
      <c r="A6" s="207" t="s">
        <v>533</v>
      </c>
      <c r="B6" s="170">
        <v>1</v>
      </c>
      <c r="C6" s="170">
        <v>0</v>
      </c>
      <c r="D6" s="171">
        <f t="shared" si="0"/>
        <v>-1</v>
      </c>
    </row>
    <row r="7" spans="1:4">
      <c r="A7" s="207" t="s">
        <v>534</v>
      </c>
      <c r="B7" s="170">
        <v>30</v>
      </c>
      <c r="C7" s="170">
        <v>0</v>
      </c>
      <c r="D7" s="171">
        <f t="shared" si="0"/>
        <v>-1</v>
      </c>
    </row>
    <row r="8" spans="1:4">
      <c r="A8" s="169" t="s">
        <v>535</v>
      </c>
      <c r="B8" s="170">
        <f>B9</f>
        <v>5164</v>
      </c>
      <c r="C8" s="170">
        <f>C9</f>
        <v>7196</v>
      </c>
      <c r="D8" s="171">
        <f t="shared" si="0"/>
        <v>0.393493415956623</v>
      </c>
    </row>
    <row r="9" spans="1:4">
      <c r="A9" s="204" t="s">
        <v>536</v>
      </c>
      <c r="B9" s="170">
        <v>5164</v>
      </c>
      <c r="C9" s="170">
        <v>7196</v>
      </c>
      <c r="D9" s="171">
        <f t="shared" si="0"/>
        <v>0.393493415956623</v>
      </c>
    </row>
    <row r="10" spans="1:4">
      <c r="A10" s="207" t="s">
        <v>537</v>
      </c>
      <c r="B10" s="170">
        <v>5164</v>
      </c>
      <c r="C10" s="170">
        <v>4013</v>
      </c>
      <c r="D10" s="171">
        <f t="shared" si="0"/>
        <v>-0.222889233152595</v>
      </c>
    </row>
    <row r="11" spans="1:4">
      <c r="A11" s="207" t="s">
        <v>538</v>
      </c>
      <c r="B11" s="170"/>
      <c r="C11" s="170">
        <v>3183</v>
      </c>
      <c r="D11" s="171" t="e">
        <f t="shared" si="0"/>
        <v>#DIV/0!</v>
      </c>
    </row>
    <row r="12" spans="1:4">
      <c r="A12" s="169" t="s">
        <v>539</v>
      </c>
      <c r="B12" s="170">
        <f>B13+B21+B22+B26</f>
        <v>74305</v>
      </c>
      <c r="C12" s="170">
        <f>C13+C21+C22+C26</f>
        <v>45568</v>
      </c>
      <c r="D12" s="171">
        <f t="shared" si="0"/>
        <v>-0.386743826122064</v>
      </c>
    </row>
    <row r="13" spans="1:4">
      <c r="A13" s="204" t="s">
        <v>540</v>
      </c>
      <c r="B13" s="170">
        <v>73725</v>
      </c>
      <c r="C13" s="170">
        <v>43206</v>
      </c>
      <c r="D13" s="171">
        <f t="shared" si="0"/>
        <v>-0.413957273652085</v>
      </c>
    </row>
    <row r="14" spans="1:4">
      <c r="A14" s="207" t="s">
        <v>541</v>
      </c>
      <c r="B14" s="170">
        <v>30902</v>
      </c>
      <c r="C14" s="170">
        <v>38056</v>
      </c>
      <c r="D14" s="171">
        <f t="shared" si="0"/>
        <v>0.23150605138826</v>
      </c>
    </row>
    <row r="15" spans="1:4">
      <c r="A15" s="207" t="s">
        <v>542</v>
      </c>
      <c r="B15" s="170">
        <v>26552</v>
      </c>
      <c r="C15" s="170">
        <v>500</v>
      </c>
      <c r="D15" s="171">
        <f t="shared" si="0"/>
        <v>-0.981169026815306</v>
      </c>
    </row>
    <row r="16" spans="1:4">
      <c r="A16" s="207" t="s">
        <v>543</v>
      </c>
      <c r="B16" s="170">
        <v>7243</v>
      </c>
      <c r="C16" s="170">
        <v>2010</v>
      </c>
      <c r="D16" s="171">
        <f t="shared" si="0"/>
        <v>-0.722490680657186</v>
      </c>
    </row>
    <row r="17" spans="1:4">
      <c r="A17" s="207" t="s">
        <v>544</v>
      </c>
      <c r="B17" s="170">
        <v>0</v>
      </c>
      <c r="C17" s="170">
        <v>840</v>
      </c>
      <c r="D17" s="171" t="e">
        <f t="shared" si="0"/>
        <v>#DIV/0!</v>
      </c>
    </row>
    <row r="18" spans="1:4">
      <c r="A18" s="207" t="s">
        <v>545</v>
      </c>
      <c r="B18" s="170">
        <v>1113</v>
      </c>
      <c r="C18" s="170">
        <v>0</v>
      </c>
      <c r="D18" s="171">
        <f t="shared" si="0"/>
        <v>-1</v>
      </c>
    </row>
    <row r="19" spans="1:4">
      <c r="A19" s="207" t="s">
        <v>546</v>
      </c>
      <c r="B19" s="170">
        <v>999</v>
      </c>
      <c r="C19" s="170">
        <v>1800</v>
      </c>
      <c r="D19" s="171">
        <f t="shared" si="0"/>
        <v>0.801801801801802</v>
      </c>
    </row>
    <row r="20" spans="1:4">
      <c r="A20" s="207" t="s">
        <v>547</v>
      </c>
      <c r="B20" s="170">
        <v>6916</v>
      </c>
      <c r="C20" s="170">
        <v>0</v>
      </c>
      <c r="D20" s="171">
        <f t="shared" si="0"/>
        <v>-1</v>
      </c>
    </row>
    <row r="21" spans="1:4">
      <c r="A21" s="204" t="s">
        <v>548</v>
      </c>
      <c r="B21" s="170">
        <v>0</v>
      </c>
      <c r="C21" s="170">
        <v>0</v>
      </c>
      <c r="D21" s="171" t="e">
        <f t="shared" si="0"/>
        <v>#DIV/0!</v>
      </c>
    </row>
    <row r="22" spans="1:4">
      <c r="A22" s="204" t="s">
        <v>549</v>
      </c>
      <c r="B22" s="170">
        <v>175</v>
      </c>
      <c r="C22" s="170">
        <v>1167</v>
      </c>
      <c r="D22" s="171">
        <f t="shared" ref="D22:D25" si="1">(C22-B22)/B22</f>
        <v>5.66857142857143</v>
      </c>
    </row>
    <row r="23" spans="1:4">
      <c r="A23" s="204" t="s">
        <v>550</v>
      </c>
      <c r="B23" s="170">
        <v>82</v>
      </c>
      <c r="C23" s="170">
        <v>541</v>
      </c>
      <c r="D23" s="171">
        <f t="shared" si="1"/>
        <v>5.59756097560976</v>
      </c>
    </row>
    <row r="24" spans="1:4">
      <c r="A24" s="204" t="s">
        <v>551</v>
      </c>
      <c r="B24" s="170">
        <v>23</v>
      </c>
      <c r="C24" s="170">
        <v>556</v>
      </c>
      <c r="D24" s="171">
        <f t="shared" si="1"/>
        <v>23.1739130434783</v>
      </c>
    </row>
    <row r="25" spans="1:4">
      <c r="A25" s="204" t="s">
        <v>552</v>
      </c>
      <c r="B25" s="170">
        <v>70</v>
      </c>
      <c r="C25" s="170">
        <v>70</v>
      </c>
      <c r="D25" s="171">
        <f t="shared" si="1"/>
        <v>0</v>
      </c>
    </row>
    <row r="26" spans="1:4">
      <c r="A26" s="204" t="s">
        <v>553</v>
      </c>
      <c r="B26" s="170">
        <v>405</v>
      </c>
      <c r="C26" s="170">
        <v>1195</v>
      </c>
      <c r="D26" s="171">
        <f t="shared" ref="D26:D29" si="2">(C26-B26)/B26</f>
        <v>1.95061728395062</v>
      </c>
    </row>
    <row r="27" spans="1:4">
      <c r="A27" s="204" t="s">
        <v>554</v>
      </c>
      <c r="B27" s="170"/>
      <c r="C27" s="170">
        <v>1160</v>
      </c>
      <c r="D27" s="171" t="e">
        <f t="shared" si="2"/>
        <v>#DIV/0!</v>
      </c>
    </row>
    <row r="28" spans="1:4">
      <c r="A28" s="204" t="s">
        <v>555</v>
      </c>
      <c r="B28" s="170">
        <v>31</v>
      </c>
      <c r="C28" s="170">
        <v>35</v>
      </c>
      <c r="D28" s="171">
        <f t="shared" si="2"/>
        <v>0.129032258064516</v>
      </c>
    </row>
    <row r="29" spans="1:4">
      <c r="A29" s="204" t="s">
        <v>556</v>
      </c>
      <c r="B29" s="170">
        <v>374</v>
      </c>
      <c r="C29" s="170"/>
      <c r="D29" s="171">
        <f t="shared" si="2"/>
        <v>-1</v>
      </c>
    </row>
    <row r="30" spans="1:4">
      <c r="A30" s="169" t="s">
        <v>557</v>
      </c>
      <c r="B30" s="170">
        <f>B31+B33+B35</f>
        <v>57986</v>
      </c>
      <c r="C30" s="170">
        <f>C31+C33+C35</f>
        <v>53096</v>
      </c>
      <c r="D30" s="171">
        <f t="shared" ref="D30:D34" si="3">(C30-B30)/B30</f>
        <v>-0.0843307005139172</v>
      </c>
    </row>
    <row r="31" spans="1:4">
      <c r="A31" s="204" t="s">
        <v>558</v>
      </c>
      <c r="B31" s="170">
        <v>200</v>
      </c>
      <c r="C31" s="170">
        <v>0</v>
      </c>
      <c r="D31" s="171">
        <f t="shared" si="3"/>
        <v>-1</v>
      </c>
    </row>
    <row r="32" spans="1:4">
      <c r="A32" s="204" t="s">
        <v>559</v>
      </c>
      <c r="B32" s="170">
        <v>200</v>
      </c>
      <c r="C32" s="170">
        <v>0</v>
      </c>
      <c r="D32" s="171">
        <f t="shared" si="3"/>
        <v>-1</v>
      </c>
    </row>
    <row r="33" spans="1:4">
      <c r="A33" s="204" t="s">
        <v>560</v>
      </c>
      <c r="B33" s="170">
        <v>3068</v>
      </c>
      <c r="C33" s="170">
        <v>3068</v>
      </c>
      <c r="D33" s="171">
        <f t="shared" si="3"/>
        <v>0</v>
      </c>
    </row>
    <row r="34" spans="1:4">
      <c r="A34" s="204" t="s">
        <v>559</v>
      </c>
      <c r="B34" s="170">
        <v>3068</v>
      </c>
      <c r="C34" s="170">
        <v>3068</v>
      </c>
      <c r="D34" s="171">
        <f t="shared" si="3"/>
        <v>0</v>
      </c>
    </row>
    <row r="35" spans="1:4">
      <c r="A35" s="204" t="s">
        <v>561</v>
      </c>
      <c r="B35" s="170">
        <v>54718</v>
      </c>
      <c r="C35" s="170">
        <v>50028</v>
      </c>
      <c r="D35" s="171">
        <f t="shared" ref="D35:D37" si="4">(C35-B35)/B35</f>
        <v>-0.0857121970832267</v>
      </c>
    </row>
    <row r="36" spans="1:4">
      <c r="A36" s="204" t="s">
        <v>562</v>
      </c>
      <c r="B36" s="170">
        <v>52887</v>
      </c>
      <c r="C36" s="170">
        <v>50028</v>
      </c>
      <c r="D36" s="171">
        <f t="shared" si="4"/>
        <v>-0.0540586533552669</v>
      </c>
    </row>
    <row r="37" spans="1:4">
      <c r="A37" s="204" t="s">
        <v>563</v>
      </c>
      <c r="B37" s="170">
        <v>1831</v>
      </c>
      <c r="C37" s="170">
        <v>0</v>
      </c>
      <c r="D37" s="171">
        <f t="shared" si="4"/>
        <v>-1</v>
      </c>
    </row>
    <row r="38" spans="1:4">
      <c r="A38" s="169" t="s">
        <v>564</v>
      </c>
      <c r="B38" s="170">
        <f>B39</f>
        <v>1194</v>
      </c>
      <c r="C38" s="170">
        <f>C39</f>
        <v>1500</v>
      </c>
      <c r="D38" s="171">
        <f t="shared" ref="D38:D40" si="5">(C38-B38)/B38</f>
        <v>0.256281407035176</v>
      </c>
    </row>
    <row r="39" spans="1:4">
      <c r="A39" s="204" t="s">
        <v>565</v>
      </c>
      <c r="B39" s="170">
        <v>1194</v>
      </c>
      <c r="C39" s="170">
        <v>1500</v>
      </c>
      <c r="D39" s="171">
        <f t="shared" si="5"/>
        <v>0.256281407035176</v>
      </c>
    </row>
    <row r="40" spans="1:4">
      <c r="A40" s="204" t="s">
        <v>566</v>
      </c>
      <c r="B40" s="170">
        <v>1194</v>
      </c>
      <c r="C40" s="170">
        <v>1500</v>
      </c>
      <c r="D40" s="171">
        <f t="shared" si="5"/>
        <v>0.256281407035176</v>
      </c>
    </row>
    <row r="41" spans="1:4">
      <c r="A41" s="169" t="s">
        <v>567</v>
      </c>
      <c r="B41" s="170">
        <f>B42+B44</f>
        <v>36102</v>
      </c>
      <c r="C41" s="170">
        <f>C42+C44</f>
        <v>1119</v>
      </c>
      <c r="D41" s="171">
        <f t="shared" ref="D41:D43" si="6">(C41-B41)/B41</f>
        <v>-0.969004487286023</v>
      </c>
    </row>
    <row r="42" spans="1:4">
      <c r="A42" s="204" t="s">
        <v>568</v>
      </c>
      <c r="B42" s="170">
        <v>35800</v>
      </c>
      <c r="C42" s="170">
        <v>0</v>
      </c>
      <c r="D42" s="171">
        <f t="shared" si="6"/>
        <v>-1</v>
      </c>
    </row>
    <row r="43" spans="1:4">
      <c r="A43" s="204" t="s">
        <v>569</v>
      </c>
      <c r="B43" s="170">
        <v>35800</v>
      </c>
      <c r="C43" s="170">
        <v>0</v>
      </c>
      <c r="D43" s="171">
        <f t="shared" si="6"/>
        <v>-1</v>
      </c>
    </row>
    <row r="44" spans="1:4">
      <c r="A44" s="204" t="s">
        <v>570</v>
      </c>
      <c r="B44" s="170">
        <v>302</v>
      </c>
      <c r="C44" s="170">
        <v>1119</v>
      </c>
      <c r="D44" s="171">
        <f t="shared" ref="D44:D49" si="7">(C44-B44)/B44</f>
        <v>2.70529801324503</v>
      </c>
    </row>
    <row r="45" spans="1:4">
      <c r="A45" s="204" t="s">
        <v>571</v>
      </c>
      <c r="B45" s="170">
        <v>59</v>
      </c>
      <c r="C45" s="170">
        <v>659</v>
      </c>
      <c r="D45" s="171">
        <f t="shared" si="7"/>
        <v>10.1694915254237</v>
      </c>
    </row>
    <row r="46" spans="1:4">
      <c r="A46" s="204" t="s">
        <v>572</v>
      </c>
      <c r="B46" s="170">
        <v>80</v>
      </c>
      <c r="C46" s="170">
        <v>310</v>
      </c>
      <c r="D46" s="171">
        <f t="shared" si="7"/>
        <v>2.875</v>
      </c>
    </row>
    <row r="47" spans="1:4">
      <c r="A47" s="204" t="s">
        <v>573</v>
      </c>
      <c r="B47" s="170">
        <v>15</v>
      </c>
      <c r="C47" s="170">
        <v>0</v>
      </c>
      <c r="D47" s="171">
        <f t="shared" si="7"/>
        <v>-1</v>
      </c>
    </row>
    <row r="48" spans="1:4">
      <c r="A48" s="204" t="s">
        <v>574</v>
      </c>
      <c r="B48" s="170">
        <v>50</v>
      </c>
      <c r="C48" s="170">
        <v>50</v>
      </c>
      <c r="D48" s="171">
        <f t="shared" si="7"/>
        <v>0</v>
      </c>
    </row>
    <row r="49" spans="1:4">
      <c r="A49" s="204" t="s">
        <v>575</v>
      </c>
      <c r="B49" s="170">
        <v>98</v>
      </c>
      <c r="C49" s="170">
        <v>100</v>
      </c>
      <c r="D49" s="171">
        <f t="shared" si="7"/>
        <v>0.0204081632653061</v>
      </c>
    </row>
    <row r="50" spans="1:4">
      <c r="A50" s="169" t="s">
        <v>576</v>
      </c>
      <c r="B50" s="170">
        <f>B51</f>
        <v>6878</v>
      </c>
      <c r="C50" s="170">
        <f>C51</f>
        <v>8101</v>
      </c>
      <c r="D50" s="171">
        <f t="shared" ref="D50:D55" si="8">(C50-B50)/B50</f>
        <v>0.177813317824949</v>
      </c>
    </row>
    <row r="51" spans="1:4">
      <c r="A51" s="204" t="s">
        <v>577</v>
      </c>
      <c r="B51" s="170">
        <v>6878</v>
      </c>
      <c r="C51" s="170">
        <v>8101</v>
      </c>
      <c r="D51" s="171">
        <f t="shared" si="8"/>
        <v>0.177813317824949</v>
      </c>
    </row>
    <row r="52" spans="1:4">
      <c r="A52" s="204" t="s">
        <v>578</v>
      </c>
      <c r="B52" s="170">
        <v>2282</v>
      </c>
      <c r="C52" s="170">
        <v>2282</v>
      </c>
      <c r="D52" s="171">
        <f t="shared" si="8"/>
        <v>0</v>
      </c>
    </row>
    <row r="53" spans="1:4">
      <c r="A53" s="204" t="s">
        <v>579</v>
      </c>
      <c r="B53" s="170">
        <v>2398</v>
      </c>
      <c r="C53" s="170">
        <v>2398</v>
      </c>
      <c r="D53" s="171">
        <f t="shared" si="8"/>
        <v>0</v>
      </c>
    </row>
    <row r="54" spans="1:4">
      <c r="A54" s="204" t="s">
        <v>580</v>
      </c>
      <c r="B54" s="170">
        <v>385</v>
      </c>
      <c r="C54" s="170">
        <v>385</v>
      </c>
      <c r="D54" s="171">
        <f t="shared" si="8"/>
        <v>0</v>
      </c>
    </row>
    <row r="55" spans="1:4">
      <c r="A55" s="204" t="s">
        <v>581</v>
      </c>
      <c r="B55" s="170">
        <v>1813</v>
      </c>
      <c r="C55" s="170">
        <v>3036</v>
      </c>
      <c r="D55" s="171">
        <f t="shared" si="8"/>
        <v>0.674572531715389</v>
      </c>
    </row>
    <row r="56" spans="1:4">
      <c r="A56" s="169" t="s">
        <v>582</v>
      </c>
      <c r="B56" s="170">
        <f>B57</f>
        <v>47</v>
      </c>
      <c r="C56" s="170">
        <v>0</v>
      </c>
      <c r="D56" s="171">
        <f t="shared" ref="D56:D59" si="9">(C56-B56)/B56</f>
        <v>-1</v>
      </c>
    </row>
    <row r="57" spans="1:4">
      <c r="A57" s="204" t="s">
        <v>583</v>
      </c>
      <c r="B57" s="170">
        <v>47</v>
      </c>
      <c r="C57" s="170">
        <v>0</v>
      </c>
      <c r="D57" s="171">
        <f t="shared" si="9"/>
        <v>-1</v>
      </c>
    </row>
    <row r="58" spans="1:4">
      <c r="A58" s="204" t="s">
        <v>584</v>
      </c>
      <c r="B58" s="170">
        <v>14</v>
      </c>
      <c r="C58" s="170">
        <v>0</v>
      </c>
      <c r="D58" s="171">
        <f t="shared" si="9"/>
        <v>-1</v>
      </c>
    </row>
    <row r="59" spans="1:4">
      <c r="A59" s="204" t="s">
        <v>585</v>
      </c>
      <c r="B59" s="170">
        <v>33</v>
      </c>
      <c r="C59" s="170">
        <v>0</v>
      </c>
      <c r="D59" s="171">
        <f t="shared" si="9"/>
        <v>-1</v>
      </c>
    </row>
    <row r="60" spans="1:4">
      <c r="A60" s="18" t="s">
        <v>142</v>
      </c>
      <c r="B60" s="18">
        <f>B4+B8+B12+B30+B38+B41+B50+B56</f>
        <v>181707</v>
      </c>
      <c r="C60" s="18">
        <f>C4+C8+C12+C30+C38+C41+C50+C56</f>
        <v>116580</v>
      </c>
      <c r="D60" s="172">
        <f t="shared" ref="D60:D67" si="10">(C60-B60)/B60</f>
        <v>-0.358417672406677</v>
      </c>
    </row>
  </sheetData>
  <mergeCells count="1">
    <mergeCell ref="A1:D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B24" sqref="B24"/>
    </sheetView>
  </sheetViews>
  <sheetFormatPr defaultColWidth="9" defaultRowHeight="18" outlineLevelCol="3"/>
  <cols>
    <col min="1" max="1" width="35.125" style="15" customWidth="1"/>
    <col min="2" max="3" width="16.875" style="15" customWidth="1"/>
    <col min="4" max="4" width="17.5" style="15" customWidth="1"/>
    <col min="5" max="16384" width="9" style="15"/>
  </cols>
  <sheetData>
    <row r="1" spans="1:4">
      <c r="A1" s="16" t="s">
        <v>586</v>
      </c>
      <c r="B1" s="16"/>
      <c r="C1" s="16"/>
      <c r="D1" s="16"/>
    </row>
    <row r="2" spans="4:4">
      <c r="D2" s="15" t="s">
        <v>29</v>
      </c>
    </row>
    <row r="3" spans="1:4">
      <c r="A3" s="18" t="s">
        <v>30</v>
      </c>
      <c r="B3" s="18" t="s">
        <v>31</v>
      </c>
      <c r="C3" s="18" t="s">
        <v>32</v>
      </c>
      <c r="D3" s="18" t="s">
        <v>33</v>
      </c>
    </row>
    <row r="4" spans="1:4">
      <c r="A4" s="169" t="s">
        <v>531</v>
      </c>
      <c r="B4" s="170">
        <v>31</v>
      </c>
      <c r="C4" s="170"/>
      <c r="D4" s="171">
        <f t="shared" ref="D4:D16" si="0">(C4-B4)/B4</f>
        <v>-1</v>
      </c>
    </row>
    <row r="5" spans="1:4">
      <c r="A5" s="169" t="s">
        <v>535</v>
      </c>
      <c r="B5" s="170">
        <v>5164</v>
      </c>
      <c r="C5" s="170">
        <v>7196</v>
      </c>
      <c r="D5" s="171">
        <f t="shared" si="0"/>
        <v>0.393493415956623</v>
      </c>
    </row>
    <row r="6" spans="1:4">
      <c r="A6" s="169" t="s">
        <v>539</v>
      </c>
      <c r="B6" s="170">
        <v>74305</v>
      </c>
      <c r="C6" s="170">
        <v>45568</v>
      </c>
      <c r="D6" s="171">
        <f t="shared" si="0"/>
        <v>-0.386743826122064</v>
      </c>
    </row>
    <row r="7" spans="1:4">
      <c r="A7" s="169" t="s">
        <v>557</v>
      </c>
      <c r="B7" s="170">
        <v>57986</v>
      </c>
      <c r="C7" s="170">
        <v>53096</v>
      </c>
      <c r="D7" s="171">
        <f t="shared" si="0"/>
        <v>-0.0843307005139172</v>
      </c>
    </row>
    <row r="8" spans="1:4">
      <c r="A8" s="169" t="s">
        <v>564</v>
      </c>
      <c r="B8" s="170">
        <v>1194</v>
      </c>
      <c r="C8" s="170">
        <v>1500</v>
      </c>
      <c r="D8" s="171">
        <f t="shared" si="0"/>
        <v>0.256281407035176</v>
      </c>
    </row>
    <row r="9" spans="1:4">
      <c r="A9" s="169" t="s">
        <v>567</v>
      </c>
      <c r="B9" s="170">
        <v>36102</v>
      </c>
      <c r="C9" s="170">
        <v>1119</v>
      </c>
      <c r="D9" s="171">
        <f t="shared" si="0"/>
        <v>-0.969004487286023</v>
      </c>
    </row>
    <row r="10" spans="1:4">
      <c r="A10" s="169" t="s">
        <v>576</v>
      </c>
      <c r="B10" s="170">
        <v>6878</v>
      </c>
      <c r="C10" s="170">
        <v>8101</v>
      </c>
      <c r="D10" s="171">
        <f t="shared" si="0"/>
        <v>0.177813317824949</v>
      </c>
    </row>
    <row r="11" spans="1:4">
      <c r="A11" s="169" t="s">
        <v>587</v>
      </c>
      <c r="B11" s="170">
        <v>47</v>
      </c>
      <c r="C11" s="170"/>
      <c r="D11" s="171">
        <f t="shared" si="0"/>
        <v>-1</v>
      </c>
    </row>
    <row r="12" spans="1:4">
      <c r="A12" s="18" t="s">
        <v>588</v>
      </c>
      <c r="B12" s="18">
        <f>SUM(B4:B11)</f>
        <v>181707</v>
      </c>
      <c r="C12" s="18">
        <f>SUM(C4:C11)</f>
        <v>116580</v>
      </c>
      <c r="D12" s="172">
        <f t="shared" si="0"/>
        <v>-0.358417672406677</v>
      </c>
    </row>
    <row r="13" spans="1:4">
      <c r="A13" s="169" t="s">
        <v>589</v>
      </c>
      <c r="B13" s="170">
        <v>14050</v>
      </c>
      <c r="C13" s="170">
        <v>54952</v>
      </c>
      <c r="D13" s="171">
        <f t="shared" si="0"/>
        <v>2.9111743772242</v>
      </c>
    </row>
    <row r="14" spans="1:4">
      <c r="A14" s="169" t="s">
        <v>590</v>
      </c>
      <c r="B14" s="170">
        <v>4520</v>
      </c>
      <c r="C14" s="170"/>
      <c r="D14" s="171">
        <f t="shared" si="0"/>
        <v>-1</v>
      </c>
    </row>
    <row r="15" spans="1:4">
      <c r="A15" s="169" t="s">
        <v>591</v>
      </c>
      <c r="B15" s="170">
        <v>23628</v>
      </c>
      <c r="C15" s="170"/>
      <c r="D15" s="171">
        <f t="shared" si="0"/>
        <v>-1</v>
      </c>
    </row>
    <row r="16" spans="1:4">
      <c r="A16" s="18" t="s">
        <v>588</v>
      </c>
      <c r="B16" s="18">
        <f>B12+B13+B14+B15</f>
        <v>223905</v>
      </c>
      <c r="C16" s="18">
        <f>C12+C13+C14+C15</f>
        <v>171532</v>
      </c>
      <c r="D16" s="172">
        <f t="shared" si="0"/>
        <v>-0.233907237444452</v>
      </c>
    </row>
  </sheetData>
  <mergeCells count="1">
    <mergeCell ref="A1:D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A1" sqref="$A1:$XFD1048576"/>
    </sheetView>
  </sheetViews>
  <sheetFormatPr defaultColWidth="9" defaultRowHeight="18"/>
  <cols>
    <col min="1" max="1" width="37.75" style="15" customWidth="1"/>
    <col min="2" max="3" width="16.875" style="15" customWidth="1"/>
    <col min="4" max="4" width="14" style="15" customWidth="1"/>
    <col min="5" max="16384" width="9" style="15"/>
  </cols>
  <sheetData>
    <row r="1" s="15" customFormat="1" spans="1:10">
      <c r="A1" s="196" t="s">
        <v>592</v>
      </c>
      <c r="B1" s="197"/>
      <c r="C1" s="197"/>
      <c r="D1" s="197"/>
      <c r="E1" s="197"/>
      <c r="F1" s="197"/>
      <c r="G1" s="197"/>
      <c r="H1" s="197"/>
      <c r="I1" s="197"/>
      <c r="J1" s="197"/>
    </row>
    <row r="2" s="15" customFormat="1" spans="1:10">
      <c r="A2" s="198"/>
      <c r="B2" s="197"/>
      <c r="C2" s="197"/>
      <c r="D2" s="197"/>
      <c r="E2" s="197"/>
      <c r="F2" s="197"/>
      <c r="G2" s="197"/>
      <c r="H2" s="197"/>
      <c r="I2" s="197"/>
      <c r="J2" s="203" t="s">
        <v>29</v>
      </c>
    </row>
    <row r="3" s="15" customFormat="1" spans="1:10">
      <c r="A3" s="199" t="s">
        <v>484</v>
      </c>
      <c r="B3" s="200" t="s">
        <v>146</v>
      </c>
      <c r="C3" s="200" t="s">
        <v>485</v>
      </c>
      <c r="D3" s="200" t="s">
        <v>486</v>
      </c>
      <c r="E3" s="200" t="s">
        <v>486</v>
      </c>
      <c r="F3" s="200" t="s">
        <v>486</v>
      </c>
      <c r="G3" s="200" t="s">
        <v>486</v>
      </c>
      <c r="H3" s="200" t="s">
        <v>486</v>
      </c>
      <c r="I3" s="200" t="s">
        <v>486</v>
      </c>
      <c r="J3" s="200" t="s">
        <v>105</v>
      </c>
    </row>
    <row r="4" s="15" customFormat="1" spans="1:10">
      <c r="A4" s="201"/>
      <c r="B4" s="200"/>
      <c r="C4" s="200"/>
      <c r="D4" s="200"/>
      <c r="E4" s="200"/>
      <c r="F4" s="200"/>
      <c r="G4" s="200"/>
      <c r="H4" s="200"/>
      <c r="I4" s="200"/>
      <c r="J4" s="200"/>
    </row>
    <row r="5" s="15" customFormat="1" spans="1:10">
      <c r="A5" s="201"/>
      <c r="B5" s="200"/>
      <c r="C5" s="200"/>
      <c r="D5" s="200"/>
      <c r="E5" s="200"/>
      <c r="F5" s="200"/>
      <c r="G5" s="200"/>
      <c r="H5" s="200"/>
      <c r="I5" s="200"/>
      <c r="J5" s="200"/>
    </row>
    <row r="6" s="15" customFormat="1" spans="1:10">
      <c r="A6" s="201"/>
      <c r="B6" s="200"/>
      <c r="C6" s="200"/>
      <c r="D6" s="200"/>
      <c r="E6" s="200"/>
      <c r="F6" s="200"/>
      <c r="G6" s="200"/>
      <c r="H6" s="200"/>
      <c r="I6" s="200"/>
      <c r="J6" s="200"/>
    </row>
    <row r="7" s="15" customFormat="1" spans="1:10">
      <c r="A7" s="201"/>
      <c r="B7" s="200"/>
      <c r="C7" s="200"/>
      <c r="D7" s="200"/>
      <c r="E7" s="200"/>
      <c r="F7" s="200"/>
      <c r="G7" s="200"/>
      <c r="H7" s="200"/>
      <c r="I7" s="200"/>
      <c r="J7" s="200"/>
    </row>
    <row r="8" s="15" customFormat="1" spans="1:10">
      <c r="A8" s="201"/>
      <c r="B8" s="200"/>
      <c r="C8" s="200"/>
      <c r="D8" s="200"/>
      <c r="E8" s="200"/>
      <c r="F8" s="200"/>
      <c r="G8" s="200"/>
      <c r="H8" s="200"/>
      <c r="I8" s="200"/>
      <c r="J8" s="200"/>
    </row>
    <row r="9" s="15" customFormat="1" spans="1:10">
      <c r="A9" s="205"/>
      <c r="B9" s="206"/>
      <c r="C9" s="206"/>
      <c r="D9" s="206"/>
      <c r="E9" s="206"/>
      <c r="F9" s="206"/>
      <c r="G9" s="206"/>
      <c r="H9" s="206"/>
      <c r="I9" s="206"/>
      <c r="J9" s="206"/>
    </row>
    <row r="10" spans="1:10">
      <c r="A10" s="170" t="s">
        <v>593</v>
      </c>
      <c r="B10" s="170"/>
      <c r="C10" s="170"/>
      <c r="D10" s="170"/>
      <c r="E10" s="170"/>
      <c r="F10" s="170"/>
      <c r="G10" s="170"/>
      <c r="H10" s="170"/>
      <c r="I10" s="170"/>
      <c r="J10" s="170"/>
    </row>
  </sheetData>
  <mergeCells count="2">
    <mergeCell ref="A1:J1"/>
    <mergeCell ref="A10:J10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$A1:$XFD1048576"/>
    </sheetView>
  </sheetViews>
  <sheetFormatPr defaultColWidth="9" defaultRowHeight="18" outlineLevelCol="3"/>
  <cols>
    <col min="1" max="1" width="40.625" style="15" customWidth="1"/>
    <col min="2" max="3" width="16.875" style="15" customWidth="1"/>
    <col min="4" max="4" width="14" style="15" customWidth="1"/>
    <col min="5" max="16384" width="9" style="15"/>
  </cols>
  <sheetData>
    <row r="1" spans="1:4">
      <c r="A1" s="16" t="s">
        <v>594</v>
      </c>
      <c r="B1" s="16"/>
      <c r="C1" s="16"/>
      <c r="D1" s="16"/>
    </row>
    <row r="2" spans="4:4">
      <c r="D2" s="17" t="s">
        <v>29</v>
      </c>
    </row>
    <row r="3" spans="1:4">
      <c r="A3" s="18" t="s">
        <v>30</v>
      </c>
      <c r="B3" s="18" t="s">
        <v>31</v>
      </c>
      <c r="C3" s="18" t="s">
        <v>32</v>
      </c>
      <c r="D3" s="18" t="s">
        <v>33</v>
      </c>
    </row>
    <row r="4" spans="1:4">
      <c r="A4" s="169" t="s">
        <v>595</v>
      </c>
      <c r="B4" s="170">
        <v>228</v>
      </c>
      <c r="C4" s="170">
        <v>447</v>
      </c>
      <c r="D4" s="171">
        <f t="shared" ref="D4:D8" si="0">(C4-B4)/B4</f>
        <v>0.960526315789474</v>
      </c>
    </row>
    <row r="5" spans="1:4">
      <c r="A5" s="204" t="s">
        <v>596</v>
      </c>
      <c r="B5" s="170">
        <v>228</v>
      </c>
      <c r="C5" s="170">
        <v>447</v>
      </c>
      <c r="D5" s="171">
        <f t="shared" si="0"/>
        <v>0.960526315789474</v>
      </c>
    </row>
    <row r="6" spans="1:4">
      <c r="A6" s="169" t="s">
        <v>597</v>
      </c>
      <c r="B6" s="170">
        <v>36</v>
      </c>
      <c r="C6" s="170">
        <v>238</v>
      </c>
      <c r="D6" s="171">
        <f t="shared" si="0"/>
        <v>5.61111111111111</v>
      </c>
    </row>
    <row r="7" spans="1:4">
      <c r="A7" s="204" t="s">
        <v>598</v>
      </c>
      <c r="B7" s="170">
        <v>36</v>
      </c>
      <c r="C7" s="170">
        <v>238</v>
      </c>
      <c r="D7" s="171">
        <f t="shared" si="0"/>
        <v>5.61111111111111</v>
      </c>
    </row>
    <row r="8" spans="1:4">
      <c r="A8" s="18" t="s">
        <v>59</v>
      </c>
      <c r="B8" s="18">
        <f>B4+B6</f>
        <v>264</v>
      </c>
      <c r="C8" s="18">
        <f>C4+C6</f>
        <v>685</v>
      </c>
      <c r="D8" s="172">
        <f t="shared" si="0"/>
        <v>1.59469696969697</v>
      </c>
    </row>
    <row r="9" spans="1:4">
      <c r="A9" s="169"/>
      <c r="B9" s="170"/>
      <c r="C9" s="170"/>
      <c r="D9" s="171"/>
    </row>
    <row r="10" spans="1:4">
      <c r="A10" s="169" t="s">
        <v>525</v>
      </c>
      <c r="B10" s="170">
        <v>4</v>
      </c>
      <c r="C10" s="170">
        <v>22</v>
      </c>
      <c r="D10" s="171">
        <f>(C10-B10)/B10</f>
        <v>4.5</v>
      </c>
    </row>
    <row r="11" spans="1:4">
      <c r="A11" s="169" t="s">
        <v>599</v>
      </c>
      <c r="B11" s="170">
        <v>18</v>
      </c>
      <c r="C11" s="170"/>
      <c r="D11" s="171"/>
    </row>
    <row r="12" spans="1:4">
      <c r="A12" s="18" t="s">
        <v>529</v>
      </c>
      <c r="B12" s="18">
        <f>B8+B10+B11</f>
        <v>286</v>
      </c>
      <c r="C12" s="18">
        <f>C8+C10+C11</f>
        <v>707</v>
      </c>
      <c r="D12" s="172">
        <f>(C12-B12)/B12</f>
        <v>1.47202797202797</v>
      </c>
    </row>
  </sheetData>
  <mergeCells count="1">
    <mergeCell ref="A1:D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:D1"/>
    </sheetView>
  </sheetViews>
  <sheetFormatPr defaultColWidth="9" defaultRowHeight="18" outlineLevelCol="3"/>
  <cols>
    <col min="1" max="1" width="45.625" style="15" customWidth="1"/>
    <col min="2" max="3" width="16.875" style="15" customWidth="1"/>
    <col min="4" max="4" width="14" style="15" customWidth="1"/>
    <col min="5" max="16384" width="9" style="15"/>
  </cols>
  <sheetData>
    <row r="1" spans="1:4">
      <c r="A1" s="16" t="s">
        <v>600</v>
      </c>
      <c r="B1" s="16"/>
      <c r="C1" s="16"/>
      <c r="D1" s="16"/>
    </row>
    <row r="2" spans="4:4">
      <c r="D2" s="15" t="s">
        <v>29</v>
      </c>
    </row>
    <row r="3" spans="1:4">
      <c r="A3" s="18" t="s">
        <v>30</v>
      </c>
      <c r="B3" s="18" t="s">
        <v>31</v>
      </c>
      <c r="C3" s="18" t="s">
        <v>32</v>
      </c>
      <c r="D3" s="18" t="s">
        <v>33</v>
      </c>
    </row>
    <row r="4" spans="1:4">
      <c r="A4" s="169" t="s">
        <v>601</v>
      </c>
      <c r="B4" s="170">
        <v>0</v>
      </c>
      <c r="C4" s="170">
        <v>22</v>
      </c>
      <c r="D4" s="171" t="e">
        <f t="shared" ref="D4:D10" si="0">(C4-B4)/B4</f>
        <v>#DIV/0!</v>
      </c>
    </row>
    <row r="5" spans="1:4">
      <c r="A5" s="204" t="s">
        <v>602</v>
      </c>
      <c r="B5" s="170">
        <v>0</v>
      </c>
      <c r="C5" s="170">
        <v>22</v>
      </c>
      <c r="D5" s="171" t="e">
        <f t="shared" si="0"/>
        <v>#DIV/0!</v>
      </c>
    </row>
    <row r="6" spans="1:4">
      <c r="A6" s="169" t="s">
        <v>603</v>
      </c>
      <c r="B6" s="170">
        <v>228</v>
      </c>
      <c r="C6" s="170">
        <v>372</v>
      </c>
      <c r="D6" s="171">
        <f t="shared" si="0"/>
        <v>0.631578947368421</v>
      </c>
    </row>
    <row r="7" spans="1:4">
      <c r="A7" s="204" t="s">
        <v>604</v>
      </c>
      <c r="B7" s="170">
        <v>228</v>
      </c>
      <c r="C7" s="170">
        <v>372</v>
      </c>
      <c r="D7" s="171">
        <f t="shared" si="0"/>
        <v>0.631578947368421</v>
      </c>
    </row>
    <row r="8" spans="1:4">
      <c r="A8" s="169" t="s">
        <v>605</v>
      </c>
      <c r="B8" s="170">
        <v>0</v>
      </c>
      <c r="C8" s="170">
        <v>75</v>
      </c>
      <c r="D8" s="171" t="e">
        <f t="shared" si="0"/>
        <v>#DIV/0!</v>
      </c>
    </row>
    <row r="9" spans="1:4">
      <c r="A9" s="169" t="s">
        <v>606</v>
      </c>
      <c r="B9" s="170">
        <v>0</v>
      </c>
      <c r="C9" s="170">
        <v>75</v>
      </c>
      <c r="D9" s="171" t="e">
        <f t="shared" si="0"/>
        <v>#DIV/0!</v>
      </c>
    </row>
    <row r="10" spans="1:4">
      <c r="A10" s="18" t="s">
        <v>142</v>
      </c>
      <c r="B10" s="18">
        <f>B4+B6+B8</f>
        <v>228</v>
      </c>
      <c r="C10" s="18">
        <f>C4+C6+C8</f>
        <v>469</v>
      </c>
      <c r="D10" s="172">
        <f t="shared" si="0"/>
        <v>1.05701754385965</v>
      </c>
    </row>
  </sheetData>
  <mergeCells count="1">
    <mergeCell ref="A1:D1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:D1"/>
    </sheetView>
  </sheetViews>
  <sheetFormatPr defaultColWidth="9" defaultRowHeight="18" outlineLevelCol="3"/>
  <cols>
    <col min="1" max="1" width="45.625" style="15" customWidth="1"/>
    <col min="2" max="3" width="16.875" style="15" customWidth="1"/>
    <col min="4" max="4" width="14" style="15" customWidth="1"/>
    <col min="5" max="16384" width="9" style="15"/>
  </cols>
  <sheetData>
    <row r="1" spans="1:4">
      <c r="A1" s="16" t="s">
        <v>607</v>
      </c>
      <c r="B1" s="16"/>
      <c r="C1" s="16"/>
      <c r="D1" s="16"/>
    </row>
    <row r="2" spans="4:4">
      <c r="D2" s="15" t="s">
        <v>29</v>
      </c>
    </row>
    <row r="3" spans="1:4">
      <c r="A3" s="18" t="s">
        <v>30</v>
      </c>
      <c r="B3" s="18" t="s">
        <v>31</v>
      </c>
      <c r="C3" s="18" t="s">
        <v>32</v>
      </c>
      <c r="D3" s="18" t="s">
        <v>33</v>
      </c>
    </row>
    <row r="4" spans="1:4">
      <c r="A4" s="169" t="s">
        <v>601</v>
      </c>
      <c r="B4" s="170"/>
      <c r="C4" s="170">
        <v>22</v>
      </c>
      <c r="D4" s="171">
        <v>3</v>
      </c>
    </row>
    <row r="5" spans="1:4">
      <c r="A5" s="169" t="s">
        <v>603</v>
      </c>
      <c r="B5" s="170">
        <v>228</v>
      </c>
      <c r="C5" s="170">
        <v>372</v>
      </c>
      <c r="D5" s="171">
        <v>0.0458715596330275</v>
      </c>
    </row>
    <row r="6" spans="1:4">
      <c r="A6" s="169" t="s">
        <v>605</v>
      </c>
      <c r="B6" s="170"/>
      <c r="C6" s="170">
        <v>75</v>
      </c>
      <c r="D6" s="171" t="e">
        <f t="shared" ref="D6:D10" si="0">(C6-B6)/B6</f>
        <v>#DIV/0!</v>
      </c>
    </row>
    <row r="7" spans="1:4">
      <c r="A7" s="18" t="s">
        <v>142</v>
      </c>
      <c r="B7" s="18">
        <f>SUM(B4:B6)</f>
        <v>228</v>
      </c>
      <c r="C7" s="18">
        <f>SUM(C4:C6)</f>
        <v>469</v>
      </c>
      <c r="D7" s="172">
        <v>0.0593607305936073</v>
      </c>
    </row>
    <row r="8" spans="1:4">
      <c r="A8" s="169"/>
      <c r="B8" s="170"/>
      <c r="C8" s="170"/>
      <c r="D8" s="171"/>
    </row>
    <row r="9" spans="1:4">
      <c r="A9" s="169" t="s">
        <v>590</v>
      </c>
      <c r="B9" s="170">
        <v>36</v>
      </c>
      <c r="C9" s="170">
        <v>238</v>
      </c>
      <c r="D9" s="171">
        <f t="shared" si="0"/>
        <v>5.61111111111111</v>
      </c>
    </row>
    <row r="10" spans="1:4">
      <c r="A10" s="169" t="s">
        <v>591</v>
      </c>
      <c r="B10" s="170">
        <v>22</v>
      </c>
      <c r="C10" s="170">
        <v>0</v>
      </c>
      <c r="D10" s="171">
        <f t="shared" si="0"/>
        <v>-1</v>
      </c>
    </row>
    <row r="11" spans="1:4">
      <c r="A11" s="18" t="s">
        <v>588</v>
      </c>
      <c r="B11" s="18">
        <f>B7+B9+B10</f>
        <v>286</v>
      </c>
      <c r="C11" s="18">
        <f>C7+C9+C10</f>
        <v>707</v>
      </c>
      <c r="D11" s="172">
        <f t="shared" ref="D10:D11" si="1">(C11-B11)/B11</f>
        <v>1.47202797202797</v>
      </c>
    </row>
  </sheetData>
  <mergeCells count="1">
    <mergeCell ref="A1:D1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zoomScaleSheetLayoutView="85" workbookViewId="0">
      <selection activeCell="A1" sqref="$A1:$XFD1048576"/>
    </sheetView>
  </sheetViews>
  <sheetFormatPr defaultColWidth="9" defaultRowHeight="14.25"/>
  <cols>
    <col min="1" max="1" width="22.2666666666667" style="194" customWidth="1"/>
    <col min="2" max="9" width="7.26666666666667" style="195" customWidth="1"/>
    <col min="10" max="10" width="18" style="195" customWidth="1"/>
    <col min="11" max="16384" width="9" style="194"/>
  </cols>
  <sheetData>
    <row r="1" s="193" customFormat="1" ht="30.75" customHeight="1" spans="1:10">
      <c r="A1" s="196" t="s">
        <v>608</v>
      </c>
      <c r="B1" s="197"/>
      <c r="C1" s="197"/>
      <c r="D1" s="197"/>
      <c r="E1" s="197"/>
      <c r="F1" s="197"/>
      <c r="G1" s="197"/>
      <c r="H1" s="197"/>
      <c r="I1" s="197"/>
      <c r="J1" s="197"/>
    </row>
    <row r="2" s="193" customFormat="1" ht="24" customHeight="1" spans="1:10">
      <c r="A2" s="198"/>
      <c r="B2" s="197"/>
      <c r="C2" s="197"/>
      <c r="D2" s="197"/>
      <c r="E2" s="197"/>
      <c r="F2" s="197"/>
      <c r="G2" s="197"/>
      <c r="H2" s="197"/>
      <c r="I2" s="197"/>
      <c r="J2" s="203" t="s">
        <v>29</v>
      </c>
    </row>
    <row r="3" ht="27" customHeight="1" spans="1:10">
      <c r="A3" s="199" t="s">
        <v>484</v>
      </c>
      <c r="B3" s="200" t="s">
        <v>146</v>
      </c>
      <c r="C3" s="200" t="s">
        <v>485</v>
      </c>
      <c r="D3" s="200" t="s">
        <v>486</v>
      </c>
      <c r="E3" s="200" t="s">
        <v>486</v>
      </c>
      <c r="F3" s="200" t="s">
        <v>486</v>
      </c>
      <c r="G3" s="200" t="s">
        <v>486</v>
      </c>
      <c r="H3" s="200" t="s">
        <v>486</v>
      </c>
      <c r="I3" s="200" t="s">
        <v>486</v>
      </c>
      <c r="J3" s="200" t="s">
        <v>105</v>
      </c>
    </row>
    <row r="4" ht="27" customHeight="1" spans="1:10">
      <c r="A4" s="201"/>
      <c r="B4" s="200"/>
      <c r="C4" s="200"/>
      <c r="D4" s="200"/>
      <c r="E4" s="200"/>
      <c r="F4" s="200"/>
      <c r="G4" s="200"/>
      <c r="H4" s="200"/>
      <c r="I4" s="200"/>
      <c r="J4" s="200"/>
    </row>
    <row r="5" ht="27" customHeight="1" spans="1:10">
      <c r="A5" s="201"/>
      <c r="B5" s="200"/>
      <c r="C5" s="200"/>
      <c r="D5" s="200"/>
      <c r="E5" s="200"/>
      <c r="F5" s="200"/>
      <c r="G5" s="200"/>
      <c r="H5" s="200"/>
      <c r="I5" s="200"/>
      <c r="J5" s="200"/>
    </row>
    <row r="6" ht="27" customHeight="1" spans="1:10">
      <c r="A6" s="201"/>
      <c r="B6" s="200"/>
      <c r="C6" s="200"/>
      <c r="D6" s="200"/>
      <c r="E6" s="200"/>
      <c r="F6" s="200"/>
      <c r="G6" s="200"/>
      <c r="H6" s="200"/>
      <c r="I6" s="200"/>
      <c r="J6" s="200"/>
    </row>
    <row r="7" ht="27" customHeight="1" spans="1:10">
      <c r="A7" s="201"/>
      <c r="B7" s="200"/>
      <c r="C7" s="200"/>
      <c r="D7" s="200"/>
      <c r="E7" s="200"/>
      <c r="F7" s="200"/>
      <c r="G7" s="200"/>
      <c r="H7" s="200"/>
      <c r="I7" s="200"/>
      <c r="J7" s="200"/>
    </row>
    <row r="8" ht="27" customHeight="1" spans="1:10">
      <c r="A8" s="201"/>
      <c r="B8" s="200"/>
      <c r="C8" s="200"/>
      <c r="D8" s="200"/>
      <c r="E8" s="200"/>
      <c r="F8" s="200"/>
      <c r="G8" s="200"/>
      <c r="H8" s="200"/>
      <c r="I8" s="200"/>
      <c r="J8" s="200"/>
    </row>
    <row r="9" ht="27" customHeight="1" spans="1:10">
      <c r="A9" s="202"/>
      <c r="B9" s="200"/>
      <c r="C9" s="200"/>
      <c r="D9" s="200"/>
      <c r="E9" s="200"/>
      <c r="F9" s="200"/>
      <c r="G9" s="200"/>
      <c r="H9" s="200"/>
      <c r="I9" s="200"/>
      <c r="J9" s="200"/>
    </row>
    <row r="10" ht="18" spans="1:10">
      <c r="A10" s="170" t="s">
        <v>609</v>
      </c>
      <c r="B10" s="170"/>
      <c r="C10" s="170"/>
      <c r="D10" s="170"/>
      <c r="E10" s="170"/>
      <c r="F10" s="170"/>
      <c r="G10" s="170"/>
      <c r="H10" s="170"/>
      <c r="I10" s="170"/>
      <c r="J10" s="170"/>
    </row>
  </sheetData>
  <mergeCells count="2">
    <mergeCell ref="A1:J1"/>
    <mergeCell ref="A10:J10"/>
  </mergeCells>
  <printOptions horizontalCentered="1" verticalCentered="1"/>
  <pageMargins left="0.551181102362205" right="0.354330708661417" top="0.78740157480315" bottom="0.78740157480315" header="0.511811023622047" footer="0.511811023622047"/>
  <pageSetup paperSize="9" scale="7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showGridLines="0" showZeros="0" zoomScalePageLayoutView="60" workbookViewId="0">
      <pane topLeftCell="A1" activePane="bottomRight" state="frozen"/>
      <selection activeCell="A1" sqref="$A1:$XFD1048576"/>
    </sheetView>
  </sheetViews>
  <sheetFormatPr defaultColWidth="8" defaultRowHeight="14.25" outlineLevelCol="7"/>
  <cols>
    <col min="1" max="1" width="31.725" style="173" customWidth="1"/>
    <col min="2" max="2" width="16.3666666666667" style="173" customWidth="1"/>
    <col min="3" max="3" width="16.5416666666667" style="173" customWidth="1"/>
    <col min="4" max="4" width="18.0916666666667" style="173" customWidth="1"/>
    <col min="5" max="5" width="19.8166666666667" style="173" customWidth="1"/>
    <col min="6" max="8" width="16.5416666666667" style="173" customWidth="1"/>
    <col min="9" max="16384" width="8" style="174"/>
  </cols>
  <sheetData>
    <row r="1" ht="17" customHeight="1" spans="1:8">
      <c r="A1" s="175" t="s">
        <v>610</v>
      </c>
      <c r="B1" s="176"/>
      <c r="C1" s="177"/>
      <c r="D1" s="176"/>
      <c r="E1" s="176"/>
      <c r="F1" s="176"/>
      <c r="G1" s="176"/>
      <c r="H1" s="176"/>
    </row>
    <row r="2" ht="18" customHeight="1" spans="1:8">
      <c r="A2" s="178"/>
      <c r="B2" s="178"/>
      <c r="C2" s="179"/>
      <c r="D2" s="178"/>
      <c r="E2" s="178"/>
      <c r="F2" s="178"/>
      <c r="G2" s="178"/>
      <c r="H2" s="180" t="s">
        <v>29</v>
      </c>
    </row>
    <row r="3" ht="39.75" customHeight="1" spans="1:8">
      <c r="A3" s="181" t="s">
        <v>611</v>
      </c>
      <c r="B3" s="182" t="s">
        <v>146</v>
      </c>
      <c r="C3" s="183" t="s">
        <v>612</v>
      </c>
      <c r="D3" s="184" t="s">
        <v>613</v>
      </c>
      <c r="E3" s="185" t="s">
        <v>614</v>
      </c>
      <c r="F3" s="185" t="s">
        <v>615</v>
      </c>
      <c r="G3" s="185" t="s">
        <v>616</v>
      </c>
      <c r="H3" s="185" t="s">
        <v>617</v>
      </c>
    </row>
    <row r="4" ht="27" customHeight="1" spans="1:8">
      <c r="A4" s="192" t="s">
        <v>59</v>
      </c>
      <c r="B4" s="187">
        <v>63039</v>
      </c>
      <c r="C4" s="187">
        <v>14586</v>
      </c>
      <c r="D4" s="187">
        <v>32916</v>
      </c>
      <c r="E4" s="187">
        <v>14073</v>
      </c>
      <c r="F4" s="187"/>
      <c r="G4" s="187"/>
      <c r="H4" s="187">
        <v>1464</v>
      </c>
    </row>
    <row r="5" ht="27" customHeight="1" spans="1:8">
      <c r="A5" s="186" t="s">
        <v>618</v>
      </c>
      <c r="B5" s="187">
        <v>32971</v>
      </c>
      <c r="C5" s="187">
        <v>3614</v>
      </c>
      <c r="D5" s="187">
        <v>14508</v>
      </c>
      <c r="E5" s="187">
        <v>13709</v>
      </c>
      <c r="F5" s="187"/>
      <c r="G5" s="187"/>
      <c r="H5" s="187">
        <v>1140</v>
      </c>
    </row>
    <row r="6" ht="27" customHeight="1" spans="1:8">
      <c r="A6" s="186" t="s">
        <v>619</v>
      </c>
      <c r="B6" s="187">
        <v>29069</v>
      </c>
      <c r="C6" s="187">
        <v>10496</v>
      </c>
      <c r="D6" s="187">
        <v>18252</v>
      </c>
      <c r="E6" s="187">
        <v>68</v>
      </c>
      <c r="F6" s="187"/>
      <c r="G6" s="187"/>
      <c r="H6" s="187">
        <v>253</v>
      </c>
    </row>
    <row r="7" ht="27" customHeight="1" spans="1:8">
      <c r="A7" s="188" t="s">
        <v>620</v>
      </c>
      <c r="B7" s="187">
        <v>664</v>
      </c>
      <c r="C7" s="187">
        <v>464</v>
      </c>
      <c r="D7" s="187">
        <v>6</v>
      </c>
      <c r="E7" s="187">
        <v>183</v>
      </c>
      <c r="F7" s="187"/>
      <c r="G7" s="187"/>
      <c r="H7" s="187">
        <v>11</v>
      </c>
    </row>
    <row r="8" ht="27" customHeight="1" spans="1:8">
      <c r="A8" s="188" t="s">
        <v>621</v>
      </c>
      <c r="B8" s="187"/>
      <c r="C8" s="187"/>
      <c r="D8" s="187"/>
      <c r="E8" s="187"/>
      <c r="F8" s="187"/>
      <c r="G8" s="187"/>
      <c r="H8" s="187"/>
    </row>
    <row r="9" ht="27" customHeight="1" spans="1:8">
      <c r="A9" s="188" t="s">
        <v>622</v>
      </c>
      <c r="B9" s="187">
        <v>333</v>
      </c>
      <c r="C9" s="187">
        <v>12</v>
      </c>
      <c r="D9" s="187">
        <v>150</v>
      </c>
      <c r="E9" s="187">
        <v>113</v>
      </c>
      <c r="F9" s="187"/>
      <c r="G9" s="187"/>
      <c r="H9" s="187">
        <v>58</v>
      </c>
    </row>
    <row r="10" ht="27" customHeight="1" spans="1:8">
      <c r="A10" s="188" t="s">
        <v>623</v>
      </c>
      <c r="B10" s="187">
        <v>2</v>
      </c>
      <c r="C10" s="187"/>
      <c r="D10" s="187"/>
      <c r="E10" s="187"/>
      <c r="F10" s="187"/>
      <c r="G10" s="187"/>
      <c r="H10" s="187">
        <v>2</v>
      </c>
    </row>
    <row r="11" ht="27" customHeight="1" spans="1:8">
      <c r="A11" s="189"/>
      <c r="B11" s="190"/>
      <c r="C11" s="191"/>
      <c r="D11" s="190"/>
      <c r="E11" s="190"/>
      <c r="F11" s="190"/>
      <c r="G11" s="190"/>
      <c r="H11" s="190"/>
    </row>
  </sheetData>
  <mergeCells count="1">
    <mergeCell ref="A1:H1"/>
  </mergeCells>
  <printOptions horizontalCentered="1"/>
  <pageMargins left="0.393700787401575" right="0.393700787401575" top="0.78740157480315" bottom="0.78740157480315" header="0.51181" footer="0.51181"/>
  <pageSetup paperSize="9" scale="70" pageOrder="overThenDown" orientation="landscape" errors="blank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:D1"/>
    </sheetView>
  </sheetViews>
  <sheetFormatPr defaultColWidth="9" defaultRowHeight="18" outlineLevelCol="3"/>
  <cols>
    <col min="1" max="1" width="37.75" style="15" customWidth="1"/>
    <col min="2" max="3" width="16.875" style="15" customWidth="1"/>
    <col min="4" max="4" width="14" style="15" customWidth="1"/>
    <col min="5" max="16384" width="9" style="15"/>
  </cols>
  <sheetData>
    <row r="1" spans="1:4">
      <c r="A1" s="16" t="s">
        <v>624</v>
      </c>
      <c r="B1" s="16"/>
      <c r="C1" s="16"/>
      <c r="D1" s="16"/>
    </row>
    <row r="2" spans="4:4">
      <c r="D2" s="15" t="s">
        <v>29</v>
      </c>
    </row>
    <row r="3" spans="1:4">
      <c r="A3" s="18" t="s">
        <v>30</v>
      </c>
      <c r="B3" s="18" t="s">
        <v>31</v>
      </c>
      <c r="C3" s="18" t="s">
        <v>32</v>
      </c>
      <c r="D3" s="18" t="s">
        <v>33</v>
      </c>
    </row>
    <row r="4" spans="1:4">
      <c r="A4" s="169" t="s">
        <v>625</v>
      </c>
      <c r="B4" s="170"/>
      <c r="C4" s="170"/>
      <c r="D4" s="171"/>
    </row>
    <row r="5" spans="1:4">
      <c r="A5" s="169" t="s">
        <v>626</v>
      </c>
      <c r="B5" s="170">
        <v>14615</v>
      </c>
      <c r="C5" s="170">
        <v>14586</v>
      </c>
      <c r="D5" s="171">
        <f t="shared" ref="D5:D11" si="0">(C5-B5)/B5</f>
        <v>-0.00198426274375641</v>
      </c>
    </row>
    <row r="6" spans="1:4">
      <c r="A6" s="169" t="s">
        <v>627</v>
      </c>
      <c r="B6" s="170">
        <v>13866</v>
      </c>
      <c r="C6" s="170">
        <v>14073</v>
      </c>
      <c r="D6" s="171">
        <f t="shared" si="0"/>
        <v>0.0149286023366508</v>
      </c>
    </row>
    <row r="7" spans="1:4">
      <c r="A7" s="169" t="s">
        <v>628</v>
      </c>
      <c r="B7" s="170"/>
      <c r="C7" s="170"/>
      <c r="D7" s="171"/>
    </row>
    <row r="8" spans="1:4">
      <c r="A8" s="169" t="s">
        <v>629</v>
      </c>
      <c r="B8" s="170">
        <v>2102</v>
      </c>
      <c r="C8" s="170"/>
      <c r="D8" s="171"/>
    </row>
    <row r="9" spans="1:4">
      <c r="A9" s="169" t="s">
        <v>630</v>
      </c>
      <c r="B9" s="170">
        <v>1614</v>
      </c>
      <c r="C9" s="170">
        <v>1464</v>
      </c>
      <c r="D9" s="171">
        <f t="shared" si="0"/>
        <v>-0.0929368029739777</v>
      </c>
    </row>
    <row r="10" spans="1:4">
      <c r="A10" s="169" t="s">
        <v>631</v>
      </c>
      <c r="B10" s="170">
        <v>27296</v>
      </c>
      <c r="C10" s="170">
        <v>32916</v>
      </c>
      <c r="D10" s="171">
        <f t="shared" si="0"/>
        <v>0.205890973036342</v>
      </c>
    </row>
    <row r="11" spans="1:4">
      <c r="A11" s="18" t="s">
        <v>59</v>
      </c>
      <c r="B11" s="18">
        <f>SUM(B4:B10)</f>
        <v>59493</v>
      </c>
      <c r="C11" s="18">
        <f>SUM(C4:C10)</f>
        <v>63039</v>
      </c>
      <c r="D11" s="172">
        <f t="shared" si="0"/>
        <v>0.0596036508496798</v>
      </c>
    </row>
    <row r="12" spans="1:4">
      <c r="A12" s="169"/>
      <c r="B12" s="170"/>
      <c r="C12" s="170"/>
      <c r="D12" s="171"/>
    </row>
    <row r="13" spans="1:4">
      <c r="A13" s="169" t="s">
        <v>632</v>
      </c>
      <c r="B13" s="170">
        <v>43140</v>
      </c>
      <c r="C13" s="170">
        <v>46262</v>
      </c>
      <c r="D13" s="171">
        <f>(C13-B13)/B13</f>
        <v>0.0723690310616597</v>
      </c>
    </row>
    <row r="14" spans="1:4">
      <c r="A14" s="18" t="s">
        <v>529</v>
      </c>
      <c r="B14" s="18">
        <f>B11+B13</f>
        <v>102633</v>
      </c>
      <c r="C14" s="18">
        <f>C11+C13</f>
        <v>109301</v>
      </c>
      <c r="D14" s="172">
        <f>(C14-B14)/B14</f>
        <v>0.0649693568345464</v>
      </c>
    </row>
  </sheetData>
  <mergeCells count="1">
    <mergeCell ref="A1:D1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showGridLines="0" showZeros="0" zoomScalePageLayoutView="60" workbookViewId="0">
      <pane topLeftCell="A1" activePane="bottomRight" state="frozen"/>
      <selection activeCell="A1" sqref="$A1:$XFD1048576"/>
    </sheetView>
  </sheetViews>
  <sheetFormatPr defaultColWidth="8" defaultRowHeight="14.25" outlineLevelRow="7" outlineLevelCol="7"/>
  <cols>
    <col min="1" max="1" width="31.725" style="173" customWidth="1"/>
    <col min="2" max="2" width="16.3666666666667" style="173" customWidth="1"/>
    <col min="3" max="3" width="16.5416666666667" style="173" customWidth="1"/>
    <col min="4" max="4" width="18.0916666666667" style="173" customWidth="1"/>
    <col min="5" max="5" width="19.8166666666667" style="173" customWidth="1"/>
    <col min="6" max="8" width="16.5416666666667" style="173" customWidth="1"/>
    <col min="9" max="16384" width="8" style="174"/>
  </cols>
  <sheetData>
    <row r="1" ht="33" customHeight="1" spans="1:8">
      <c r="A1" s="175" t="s">
        <v>633</v>
      </c>
      <c r="B1" s="176"/>
      <c r="C1" s="177"/>
      <c r="D1" s="176"/>
      <c r="E1" s="176"/>
      <c r="F1" s="176"/>
      <c r="G1" s="176"/>
      <c r="H1" s="176"/>
    </row>
    <row r="2" ht="19.5" customHeight="1" spans="1:8">
      <c r="A2" s="178"/>
      <c r="B2" s="178"/>
      <c r="C2" s="179"/>
      <c r="D2" s="178"/>
      <c r="E2" s="178"/>
      <c r="F2" s="178"/>
      <c r="G2" s="178"/>
      <c r="H2" s="180" t="s">
        <v>29</v>
      </c>
    </row>
    <row r="3" ht="39.75" customHeight="1" spans="1:8">
      <c r="A3" s="181" t="s">
        <v>611</v>
      </c>
      <c r="B3" s="182" t="s">
        <v>146</v>
      </c>
      <c r="C3" s="183" t="s">
        <v>612</v>
      </c>
      <c r="D3" s="184" t="s">
        <v>613</v>
      </c>
      <c r="E3" s="185" t="s">
        <v>614</v>
      </c>
      <c r="F3" s="185" t="s">
        <v>615</v>
      </c>
      <c r="G3" s="185" t="s">
        <v>616</v>
      </c>
      <c r="H3" s="185" t="s">
        <v>617</v>
      </c>
    </row>
    <row r="4" ht="27" customHeight="1" spans="1:8">
      <c r="A4" s="186" t="s">
        <v>142</v>
      </c>
      <c r="B4" s="187">
        <v>56938</v>
      </c>
      <c r="C4" s="187">
        <v>11344</v>
      </c>
      <c r="D4" s="187">
        <v>32916</v>
      </c>
      <c r="E4" s="187">
        <v>11215</v>
      </c>
      <c r="F4" s="187"/>
      <c r="G4" s="187"/>
      <c r="H4" s="187">
        <v>1463</v>
      </c>
    </row>
    <row r="5" ht="27" customHeight="1" spans="1:8">
      <c r="A5" s="186" t="s">
        <v>634</v>
      </c>
      <c r="B5" s="187">
        <v>55772</v>
      </c>
      <c r="C5" s="187">
        <v>11312</v>
      </c>
      <c r="D5" s="187">
        <v>32386</v>
      </c>
      <c r="E5" s="187">
        <v>10905</v>
      </c>
      <c r="F5" s="187"/>
      <c r="G5" s="187"/>
      <c r="H5" s="187">
        <v>1169</v>
      </c>
    </row>
    <row r="6" ht="27" customHeight="1" spans="1:8">
      <c r="A6" s="186" t="s">
        <v>635</v>
      </c>
      <c r="B6" s="187">
        <v>742</v>
      </c>
      <c r="C6" s="187">
        <v>32</v>
      </c>
      <c r="D6" s="187">
        <v>530</v>
      </c>
      <c r="E6" s="187">
        <v>126</v>
      </c>
      <c r="F6" s="187"/>
      <c r="G6" s="187"/>
      <c r="H6" s="187">
        <v>54</v>
      </c>
    </row>
    <row r="7" ht="27" customHeight="1" spans="1:8">
      <c r="A7" s="188" t="s">
        <v>636</v>
      </c>
      <c r="B7" s="187">
        <v>424</v>
      </c>
      <c r="C7" s="187"/>
      <c r="D7" s="187"/>
      <c r="E7" s="187">
        <v>184</v>
      </c>
      <c r="F7" s="187"/>
      <c r="G7" s="187"/>
      <c r="H7" s="187">
        <v>240</v>
      </c>
    </row>
    <row r="8" ht="27" customHeight="1" spans="1:8">
      <c r="A8" s="189"/>
      <c r="B8" s="190"/>
      <c r="C8" s="191"/>
      <c r="D8" s="190"/>
      <c r="E8" s="190"/>
      <c r="F8" s="190"/>
      <c r="G8" s="190"/>
      <c r="H8" s="190"/>
    </row>
  </sheetData>
  <mergeCells count="1">
    <mergeCell ref="A1:H1"/>
  </mergeCells>
  <printOptions horizontalCentered="1"/>
  <pageMargins left="0.393700787401575" right="0.393700787401575" top="0.78740157480315" bottom="0.78740157480315" header="0.51181" footer="0.51181"/>
  <pageSetup paperSize="9" scale="70" pageOrder="overThenDown" orientation="landscape" errors="blank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:D1"/>
    </sheetView>
  </sheetViews>
  <sheetFormatPr defaultColWidth="9" defaultRowHeight="18" outlineLevelCol="3"/>
  <cols>
    <col min="1" max="1" width="37.75" style="15" customWidth="1"/>
    <col min="2" max="3" width="16.875" style="15" customWidth="1"/>
    <col min="4" max="4" width="14" style="15" customWidth="1"/>
    <col min="5" max="16384" width="9" style="15"/>
  </cols>
  <sheetData>
    <row r="1" spans="1:4">
      <c r="A1" s="16" t="s">
        <v>637</v>
      </c>
      <c r="B1" s="16"/>
      <c r="C1" s="16"/>
      <c r="D1" s="16"/>
    </row>
    <row r="2" spans="4:4">
      <c r="D2" s="15" t="s">
        <v>29</v>
      </c>
    </row>
    <row r="3" spans="1:4">
      <c r="A3" s="18" t="s">
        <v>30</v>
      </c>
      <c r="B3" s="18" t="s">
        <v>31</v>
      </c>
      <c r="C3" s="18" t="s">
        <v>32</v>
      </c>
      <c r="D3" s="18" t="s">
        <v>33</v>
      </c>
    </row>
    <row r="4" spans="1:4">
      <c r="A4" s="169" t="s">
        <v>625</v>
      </c>
      <c r="B4" s="170"/>
      <c r="C4" s="170"/>
      <c r="D4" s="171"/>
    </row>
    <row r="5" spans="1:4">
      <c r="A5" s="169" t="s">
        <v>626</v>
      </c>
      <c r="B5" s="170">
        <v>10464</v>
      </c>
      <c r="C5" s="170">
        <v>11344</v>
      </c>
      <c r="D5" s="171">
        <f t="shared" ref="D5:D11" si="0">(C5-B5)/B5</f>
        <v>0.0840978593272171</v>
      </c>
    </row>
    <row r="6" spans="1:4">
      <c r="A6" s="169" t="s">
        <v>627</v>
      </c>
      <c r="B6" s="170">
        <v>10892</v>
      </c>
      <c r="C6" s="170">
        <v>11215</v>
      </c>
      <c r="D6" s="171">
        <f t="shared" si="0"/>
        <v>0.0296547925082629</v>
      </c>
    </row>
    <row r="7" spans="1:4">
      <c r="A7" s="169" t="s">
        <v>628</v>
      </c>
      <c r="B7" s="170"/>
      <c r="C7" s="170"/>
      <c r="D7" s="171"/>
    </row>
    <row r="8" spans="1:4">
      <c r="A8" s="169" t="s">
        <v>629</v>
      </c>
      <c r="B8" s="170">
        <v>2472</v>
      </c>
      <c r="C8" s="170"/>
      <c r="D8" s="171"/>
    </row>
    <row r="9" spans="1:4">
      <c r="A9" s="169" t="s">
        <v>630</v>
      </c>
      <c r="B9" s="170">
        <v>1641</v>
      </c>
      <c r="C9" s="170">
        <v>1463</v>
      </c>
      <c r="D9" s="171">
        <f t="shared" si="0"/>
        <v>-0.108470444850701</v>
      </c>
    </row>
    <row r="10" spans="1:4">
      <c r="A10" s="169" t="s">
        <v>631</v>
      </c>
      <c r="B10" s="170">
        <v>30902</v>
      </c>
      <c r="C10" s="170">
        <v>32916</v>
      </c>
      <c r="D10" s="171">
        <f t="shared" si="0"/>
        <v>0.0651737751601838</v>
      </c>
    </row>
    <row r="11" spans="1:4">
      <c r="A11" s="18" t="s">
        <v>142</v>
      </c>
      <c r="B11" s="18">
        <f>SUM(B4:B10)</f>
        <v>56371</v>
      </c>
      <c r="C11" s="18">
        <f>SUM(C4:C10)</f>
        <v>56938</v>
      </c>
      <c r="D11" s="172">
        <f t="shared" si="0"/>
        <v>0.0100583633428536</v>
      </c>
    </row>
    <row r="12" spans="1:4">
      <c r="A12" s="169"/>
      <c r="B12" s="170"/>
      <c r="C12" s="170"/>
      <c r="D12" s="171"/>
    </row>
    <row r="13" spans="1:4">
      <c r="A13" s="169" t="s">
        <v>591</v>
      </c>
      <c r="B13" s="170">
        <v>46262</v>
      </c>
      <c r="C13" s="170">
        <v>52363</v>
      </c>
      <c r="D13" s="171">
        <f>(C13-B13)/B13</f>
        <v>0.131879296182612</v>
      </c>
    </row>
    <row r="14" spans="1:4">
      <c r="A14" s="18" t="s">
        <v>588</v>
      </c>
      <c r="B14" s="18">
        <f>B13+B11</f>
        <v>102633</v>
      </c>
      <c r="C14" s="18">
        <f>C13+C11</f>
        <v>109301</v>
      </c>
      <c r="D14" s="172">
        <f>(C14-B14)/B14</f>
        <v>0.0649693568345464</v>
      </c>
    </row>
  </sheetData>
  <mergeCells count="1">
    <mergeCell ref="A1:D1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showZeros="0" workbookViewId="0">
      <selection activeCell="A1" sqref="$A1:$XFD1048576"/>
    </sheetView>
  </sheetViews>
  <sheetFormatPr defaultColWidth="8" defaultRowHeight="12.75"/>
  <cols>
    <col min="1" max="1" width="39.1833333333333" style="54" customWidth="1"/>
    <col min="2" max="2" width="13.6333333333333" style="54" customWidth="1"/>
    <col min="3" max="3" width="28.75" style="54" customWidth="1"/>
    <col min="4" max="4" width="25.6333333333333" style="54" customWidth="1"/>
    <col min="5" max="16384" width="8" style="54"/>
  </cols>
  <sheetData>
    <row r="1" ht="33" customHeight="1" spans="1:12">
      <c r="A1" s="23" t="s">
        <v>638</v>
      </c>
      <c r="B1" s="23"/>
      <c r="C1" s="23"/>
      <c r="D1" s="23"/>
      <c r="E1" s="56"/>
      <c r="F1" s="56"/>
      <c r="G1" s="56"/>
      <c r="H1" s="56"/>
      <c r="I1" s="56"/>
      <c r="J1" s="56"/>
      <c r="K1" s="56"/>
      <c r="L1" s="56"/>
    </row>
    <row r="2" ht="18.75" customHeight="1" spans="1:4">
      <c r="A2" s="87"/>
      <c r="B2" s="153"/>
      <c r="C2" s="154"/>
      <c r="D2" s="153" t="s">
        <v>29</v>
      </c>
    </row>
    <row r="3" ht="24" customHeight="1" spans="1:4">
      <c r="A3" s="155" t="s">
        <v>611</v>
      </c>
      <c r="B3" s="155" t="s">
        <v>639</v>
      </c>
      <c r="C3" s="155" t="s">
        <v>611</v>
      </c>
      <c r="D3" s="155" t="s">
        <v>639</v>
      </c>
    </row>
    <row r="4" ht="24" customHeight="1" spans="1:4">
      <c r="A4" s="156" t="s">
        <v>640</v>
      </c>
      <c r="B4" s="157">
        <v>3614</v>
      </c>
      <c r="C4" s="158" t="s">
        <v>641</v>
      </c>
      <c r="D4" s="159">
        <v>9707</v>
      </c>
    </row>
    <row r="5" ht="24" customHeight="1" spans="1:4">
      <c r="A5" s="35" t="s">
        <v>642</v>
      </c>
      <c r="B5" s="160">
        <v>98</v>
      </c>
      <c r="C5" s="158" t="s">
        <v>643</v>
      </c>
      <c r="D5" s="159">
        <v>1299</v>
      </c>
    </row>
    <row r="6" ht="24" customHeight="1" spans="1:4">
      <c r="A6" s="161" t="s">
        <v>644</v>
      </c>
      <c r="B6" s="162">
        <v>10496</v>
      </c>
      <c r="C6" s="158" t="s">
        <v>645</v>
      </c>
      <c r="D6" s="159">
        <v>306</v>
      </c>
    </row>
    <row r="7" ht="24" customHeight="1" spans="1:4">
      <c r="A7" s="28" t="s">
        <v>646</v>
      </c>
      <c r="B7" s="163">
        <v>9707</v>
      </c>
      <c r="C7" s="158" t="s">
        <v>647</v>
      </c>
      <c r="D7" s="159">
        <v>32</v>
      </c>
    </row>
    <row r="8" ht="24" customHeight="1" spans="1:4">
      <c r="A8" s="39" t="s">
        <v>648</v>
      </c>
      <c r="B8" s="163">
        <v>483</v>
      </c>
      <c r="C8" s="158" t="s">
        <v>649</v>
      </c>
      <c r="D8" s="159"/>
    </row>
    <row r="9" ht="24" customHeight="1" spans="1:4">
      <c r="A9" s="35" t="s">
        <v>650</v>
      </c>
      <c r="B9" s="164"/>
      <c r="C9" s="165"/>
      <c r="D9" s="159"/>
    </row>
    <row r="10" ht="24" customHeight="1" spans="1:4">
      <c r="A10" s="28" t="s">
        <v>651</v>
      </c>
      <c r="B10" s="164">
        <v>464</v>
      </c>
      <c r="C10" s="165"/>
      <c r="D10" s="159"/>
    </row>
    <row r="11" ht="24" customHeight="1" spans="1:4">
      <c r="A11" s="28" t="s">
        <v>652</v>
      </c>
      <c r="B11" s="164"/>
      <c r="C11" s="165"/>
      <c r="D11" s="159"/>
    </row>
    <row r="12" ht="24" customHeight="1" spans="1:4">
      <c r="A12" s="28" t="s">
        <v>653</v>
      </c>
      <c r="B12" s="164">
        <v>12</v>
      </c>
      <c r="C12" s="165"/>
      <c r="D12" s="159"/>
    </row>
    <row r="13" ht="24" customHeight="1" spans="1:4">
      <c r="A13" s="28" t="s">
        <v>654</v>
      </c>
      <c r="B13" s="164"/>
      <c r="C13" s="165"/>
      <c r="D13" s="159"/>
    </row>
    <row r="14" ht="24" customHeight="1" spans="1:4">
      <c r="A14" s="28" t="s">
        <v>655</v>
      </c>
      <c r="B14" s="163">
        <v>14586</v>
      </c>
      <c r="C14" s="166" t="s">
        <v>656</v>
      </c>
      <c r="D14" s="159">
        <v>11344</v>
      </c>
    </row>
    <row r="15" ht="24" customHeight="1" spans="1:4">
      <c r="A15" s="28" t="s">
        <v>657</v>
      </c>
      <c r="B15" s="163"/>
      <c r="C15" s="167" t="s">
        <v>658</v>
      </c>
      <c r="D15" s="159"/>
    </row>
    <row r="16" ht="24" customHeight="1" spans="1:4">
      <c r="A16" s="28" t="s">
        <v>659</v>
      </c>
      <c r="B16" s="163"/>
      <c r="C16" s="166" t="s">
        <v>660</v>
      </c>
      <c r="D16" s="159"/>
    </row>
    <row r="17" ht="24" customHeight="1" spans="1:4">
      <c r="A17" s="39" t="s">
        <v>661</v>
      </c>
      <c r="B17" s="163">
        <v>14586</v>
      </c>
      <c r="C17" s="158" t="s">
        <v>662</v>
      </c>
      <c r="D17" s="159">
        <v>11344</v>
      </c>
    </row>
    <row r="18" ht="24" customHeight="1" spans="1:4">
      <c r="A18" s="102"/>
      <c r="B18" s="168"/>
      <c r="C18" s="167" t="s">
        <v>663</v>
      </c>
      <c r="D18" s="159">
        <v>3242</v>
      </c>
    </row>
    <row r="19" ht="24" customHeight="1" spans="1:4">
      <c r="A19" s="156" t="s">
        <v>664</v>
      </c>
      <c r="B19" s="157">
        <v>40299</v>
      </c>
      <c r="C19" s="166" t="s">
        <v>665</v>
      </c>
      <c r="D19" s="159">
        <v>43541</v>
      </c>
    </row>
    <row r="20" ht="24" customHeight="1" spans="1:4">
      <c r="A20" s="102" t="s">
        <v>666</v>
      </c>
      <c r="B20" s="165">
        <v>54885</v>
      </c>
      <c r="C20" s="168" t="s">
        <v>666</v>
      </c>
      <c r="D20" s="159">
        <v>54885</v>
      </c>
    </row>
  </sheetData>
  <mergeCells count="1">
    <mergeCell ref="A1:D1"/>
  </mergeCells>
  <pageMargins left="0.75" right="0.75" top="0.786805555555556" bottom="1" header="0.5" footer="0.5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Zeros="0" workbookViewId="0">
      <selection activeCell="A1" sqref="$A1:$XFD1048576"/>
    </sheetView>
  </sheetViews>
  <sheetFormatPr defaultColWidth="8" defaultRowHeight="12.75"/>
  <cols>
    <col min="1" max="1" width="30.375" style="54" customWidth="1"/>
    <col min="2" max="2" width="25.3666666666667" style="126" customWidth="1"/>
    <col min="3" max="4" width="25.3666666666667" style="54" customWidth="1"/>
    <col min="5" max="16384" width="8" style="54"/>
  </cols>
  <sheetData>
    <row r="1" ht="35" customHeight="1" spans="1:12">
      <c r="A1" s="55" t="s">
        <v>667</v>
      </c>
      <c r="B1" s="55"/>
      <c r="C1" s="55"/>
      <c r="D1" s="55"/>
      <c r="E1" s="56"/>
      <c r="F1" s="56"/>
      <c r="G1" s="56"/>
      <c r="H1" s="56"/>
      <c r="I1" s="56"/>
      <c r="J1" s="56"/>
      <c r="K1" s="56"/>
      <c r="L1" s="56"/>
    </row>
    <row r="2" ht="19.5" customHeight="1" spans="1:4">
      <c r="A2" s="127"/>
      <c r="B2" s="128"/>
      <c r="C2" s="58"/>
      <c r="D2" s="59" t="s">
        <v>29</v>
      </c>
    </row>
    <row r="3" ht="39" customHeight="1" spans="1:4">
      <c r="A3" s="129" t="s">
        <v>611</v>
      </c>
      <c r="B3" s="129" t="s">
        <v>639</v>
      </c>
      <c r="C3" s="129" t="s">
        <v>611</v>
      </c>
      <c r="D3" s="129" t="s">
        <v>639</v>
      </c>
    </row>
    <row r="4" ht="24" customHeight="1" spans="1:4">
      <c r="A4" s="130" t="s">
        <v>668</v>
      </c>
      <c r="B4" s="131">
        <v>14508</v>
      </c>
      <c r="C4" s="132" t="s">
        <v>669</v>
      </c>
      <c r="D4" s="133">
        <v>32386</v>
      </c>
    </row>
    <row r="5" ht="24" customHeight="1" spans="1:4">
      <c r="A5" s="134" t="s">
        <v>670</v>
      </c>
      <c r="B5" s="131">
        <v>14508</v>
      </c>
      <c r="C5" s="135" t="s">
        <v>671</v>
      </c>
      <c r="D5" s="133">
        <v>530</v>
      </c>
    </row>
    <row r="6" ht="24" customHeight="1" spans="1:4">
      <c r="A6" s="130" t="s">
        <v>644</v>
      </c>
      <c r="B6" s="131">
        <v>18252</v>
      </c>
      <c r="C6" s="136" t="s">
        <v>672</v>
      </c>
      <c r="D6" s="133"/>
    </row>
    <row r="7" ht="24" customHeight="1" spans="1:4">
      <c r="A7" s="137" t="s">
        <v>673</v>
      </c>
      <c r="B7" s="131">
        <v>15423</v>
      </c>
      <c r="C7" s="138"/>
      <c r="D7" s="139"/>
    </row>
    <row r="8" ht="24" customHeight="1" spans="1:4">
      <c r="A8" s="137" t="s">
        <v>674</v>
      </c>
      <c r="B8" s="85">
        <v>6</v>
      </c>
      <c r="C8" s="140"/>
      <c r="D8" s="141"/>
    </row>
    <row r="9" ht="24" customHeight="1" spans="1:4">
      <c r="A9" s="142" t="s">
        <v>675</v>
      </c>
      <c r="B9" s="85">
        <v>150</v>
      </c>
      <c r="C9" s="140"/>
      <c r="D9" s="141"/>
    </row>
    <row r="10" ht="24" customHeight="1" spans="1:4">
      <c r="A10" s="137" t="s">
        <v>676</v>
      </c>
      <c r="B10" s="85"/>
      <c r="C10" s="140"/>
      <c r="D10" s="141"/>
    </row>
    <row r="11" ht="24" customHeight="1" spans="1:4">
      <c r="A11" s="137" t="s">
        <v>677</v>
      </c>
      <c r="B11" s="143"/>
      <c r="C11" s="140"/>
      <c r="D11" s="141"/>
    </row>
    <row r="12" ht="24" customHeight="1" spans="1:4">
      <c r="A12" s="62" t="s">
        <v>678</v>
      </c>
      <c r="B12" s="144">
        <v>32916</v>
      </c>
      <c r="C12" s="145" t="s">
        <v>679</v>
      </c>
      <c r="D12" s="146">
        <v>32916</v>
      </c>
    </row>
    <row r="13" ht="24" customHeight="1" spans="1:4">
      <c r="A13" s="137" t="s">
        <v>680</v>
      </c>
      <c r="B13" s="131"/>
      <c r="C13" s="147" t="s">
        <v>681</v>
      </c>
      <c r="D13" s="133"/>
    </row>
    <row r="14" ht="24" customHeight="1" spans="1:4">
      <c r="A14" s="137" t="s">
        <v>682</v>
      </c>
      <c r="B14" s="148"/>
      <c r="C14" s="147" t="s">
        <v>683</v>
      </c>
      <c r="D14" s="149"/>
    </row>
    <row r="15" ht="24" customHeight="1" spans="1:4">
      <c r="A15" s="62" t="s">
        <v>684</v>
      </c>
      <c r="B15" s="144">
        <v>32916</v>
      </c>
      <c r="C15" s="145" t="s">
        <v>685</v>
      </c>
      <c r="D15" s="146">
        <v>32916</v>
      </c>
    </row>
    <row r="16" ht="24" customHeight="1" spans="1:4">
      <c r="A16" s="150"/>
      <c r="B16" s="148"/>
      <c r="C16" s="145" t="s">
        <v>686</v>
      </c>
      <c r="D16" s="151" t="s">
        <v>687</v>
      </c>
    </row>
    <row r="17" ht="27" customHeight="1" spans="1:4">
      <c r="A17" s="137" t="s">
        <v>688</v>
      </c>
      <c r="B17" s="150" t="s">
        <v>687</v>
      </c>
      <c r="C17" s="145" t="s">
        <v>689</v>
      </c>
      <c r="D17" s="151" t="s">
        <v>687</v>
      </c>
    </row>
    <row r="18" ht="29" customHeight="1" spans="1:4">
      <c r="A18" s="150" t="s">
        <v>666</v>
      </c>
      <c r="B18" s="144">
        <v>32916</v>
      </c>
      <c r="C18" s="152" t="s">
        <v>666</v>
      </c>
      <c r="D18" s="146">
        <v>32916</v>
      </c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opLeftCell="A4" workbookViewId="0">
      <selection activeCell="A3" sqref="$A1:$XFD1048576"/>
    </sheetView>
  </sheetViews>
  <sheetFormatPr defaultColWidth="8" defaultRowHeight="12.75"/>
  <cols>
    <col min="1" max="1" width="49.0916666666667" style="54" customWidth="1"/>
    <col min="2" max="2" width="13.125" style="54" customWidth="1"/>
    <col min="3" max="3" width="21.625" style="54" customWidth="1"/>
    <col min="4" max="4" width="16.625" style="54" customWidth="1"/>
    <col min="5" max="16384" width="8" style="54"/>
  </cols>
  <sheetData>
    <row r="1" ht="37" customHeight="1" spans="1:12">
      <c r="A1" s="23" t="s">
        <v>690</v>
      </c>
      <c r="B1" s="23"/>
      <c r="C1" s="23"/>
      <c r="D1" s="23"/>
      <c r="E1" s="56"/>
      <c r="F1" s="56"/>
      <c r="G1" s="56"/>
      <c r="H1" s="56"/>
      <c r="I1" s="56"/>
      <c r="J1" s="56"/>
      <c r="K1" s="56"/>
      <c r="L1" s="56"/>
    </row>
    <row r="2" ht="16" customHeight="1" spans="1:4">
      <c r="A2" s="87"/>
      <c r="B2" s="88"/>
      <c r="C2" s="88"/>
      <c r="D2" s="59" t="s">
        <v>29</v>
      </c>
    </row>
    <row r="3" ht="21" customHeight="1" spans="1:4">
      <c r="A3" s="109" t="s">
        <v>611</v>
      </c>
      <c r="B3" s="110" t="s">
        <v>639</v>
      </c>
      <c r="C3" s="91"/>
      <c r="D3" s="91"/>
    </row>
    <row r="4" ht="40" customHeight="1" spans="1:4">
      <c r="A4" s="111"/>
      <c r="B4" s="112" t="s">
        <v>691</v>
      </c>
      <c r="C4" s="113" t="s">
        <v>692</v>
      </c>
      <c r="D4" s="113" t="s">
        <v>693</v>
      </c>
    </row>
    <row r="5" ht="14" customHeight="1" spans="1:4">
      <c r="A5" s="114" t="s">
        <v>694</v>
      </c>
      <c r="B5" s="47">
        <v>13709</v>
      </c>
      <c r="C5" s="47">
        <v>6894</v>
      </c>
      <c r="D5" s="47">
        <v>6815</v>
      </c>
    </row>
    <row r="6" ht="14" customHeight="1" spans="1:4">
      <c r="A6" s="114" t="s">
        <v>695</v>
      </c>
      <c r="B6" s="47">
        <v>10076</v>
      </c>
      <c r="C6" s="47">
        <v>6075</v>
      </c>
      <c r="D6" s="47">
        <v>4001</v>
      </c>
    </row>
    <row r="7" ht="14" customHeight="1" spans="1:4">
      <c r="A7" s="115" t="s">
        <v>696</v>
      </c>
      <c r="B7" s="47">
        <v>3633</v>
      </c>
      <c r="C7" s="47">
        <v>819</v>
      </c>
      <c r="D7" s="47">
        <v>2814</v>
      </c>
    </row>
    <row r="8" ht="14" customHeight="1" spans="1:4">
      <c r="A8" s="116" t="s">
        <v>644</v>
      </c>
      <c r="B8" s="47">
        <v>68</v>
      </c>
      <c r="C8" s="47">
        <v>68</v>
      </c>
      <c r="D8" s="47"/>
    </row>
    <row r="9" ht="37" customHeight="1" spans="1:4">
      <c r="A9" s="96" t="s">
        <v>697</v>
      </c>
      <c r="B9" s="47">
        <v>68</v>
      </c>
      <c r="C9" s="47">
        <v>68</v>
      </c>
      <c r="D9" s="47"/>
    </row>
    <row r="10" ht="14" customHeight="1" spans="1:4">
      <c r="A10" s="114" t="s">
        <v>674</v>
      </c>
      <c r="B10" s="47">
        <v>183</v>
      </c>
      <c r="C10" s="47">
        <v>84</v>
      </c>
      <c r="D10" s="47">
        <v>99</v>
      </c>
    </row>
    <row r="11" ht="14" customHeight="1" spans="1:4">
      <c r="A11" s="114" t="s">
        <v>675</v>
      </c>
      <c r="B11" s="47">
        <v>113</v>
      </c>
      <c r="C11" s="47"/>
      <c r="D11" s="47">
        <v>113</v>
      </c>
    </row>
    <row r="12" ht="14" customHeight="1" spans="1:4">
      <c r="A12" s="114" t="s">
        <v>676</v>
      </c>
      <c r="B12" s="47"/>
      <c r="C12" s="47"/>
      <c r="D12" s="47"/>
    </row>
    <row r="13" ht="14" customHeight="1" spans="1:4">
      <c r="A13" s="114" t="s">
        <v>677</v>
      </c>
      <c r="B13" s="47"/>
      <c r="C13" s="47"/>
      <c r="D13" s="47"/>
    </row>
    <row r="14" ht="14" customHeight="1" spans="1:4">
      <c r="A14" s="114" t="s">
        <v>678</v>
      </c>
      <c r="B14" s="47">
        <v>14073</v>
      </c>
      <c r="C14" s="47">
        <v>7046</v>
      </c>
      <c r="D14" s="47">
        <v>7027</v>
      </c>
    </row>
    <row r="15" ht="14" customHeight="1" spans="1:4">
      <c r="A15" s="114" t="s">
        <v>680</v>
      </c>
      <c r="B15" s="47"/>
      <c r="C15" s="47"/>
      <c r="D15" s="47"/>
    </row>
    <row r="16" ht="14" customHeight="1" spans="1:4">
      <c r="A16" s="114" t="s">
        <v>682</v>
      </c>
      <c r="B16" s="47"/>
      <c r="C16" s="47"/>
      <c r="D16" s="47"/>
    </row>
    <row r="17" ht="14" customHeight="1" spans="1:4">
      <c r="A17" s="114" t="s">
        <v>684</v>
      </c>
      <c r="B17" s="47">
        <v>14073</v>
      </c>
      <c r="C17" s="47">
        <v>7046</v>
      </c>
      <c r="D17" s="47">
        <v>7027</v>
      </c>
    </row>
    <row r="18" ht="14" customHeight="1" spans="1:4">
      <c r="A18" s="114" t="s">
        <v>688</v>
      </c>
      <c r="B18" s="47">
        <v>14999</v>
      </c>
      <c r="C18" s="47">
        <v>7355</v>
      </c>
      <c r="D18" s="47">
        <v>7644</v>
      </c>
    </row>
    <row r="19" ht="14" customHeight="1" spans="1:4">
      <c r="A19" s="117" t="s">
        <v>666</v>
      </c>
      <c r="B19" s="47">
        <v>29072</v>
      </c>
      <c r="C19" s="47">
        <v>14401</v>
      </c>
      <c r="D19" s="47">
        <v>14671</v>
      </c>
    </row>
    <row r="20" ht="18" spans="1:4">
      <c r="A20" s="118" t="s">
        <v>611</v>
      </c>
      <c r="B20" s="119" t="s">
        <v>639</v>
      </c>
      <c r="C20" s="120"/>
      <c r="D20" s="120"/>
    </row>
    <row r="21" ht="36" spans="1:4">
      <c r="A21" s="121"/>
      <c r="B21" s="120" t="s">
        <v>691</v>
      </c>
      <c r="C21" s="122" t="s">
        <v>692</v>
      </c>
      <c r="D21" s="122" t="s">
        <v>693</v>
      </c>
    </row>
    <row r="22" ht="14" customHeight="1" spans="1:4">
      <c r="A22" s="123" t="s">
        <v>698</v>
      </c>
      <c r="B22" s="47">
        <v>10905</v>
      </c>
      <c r="C22" s="47">
        <v>6442</v>
      </c>
      <c r="D22" s="47">
        <v>4463</v>
      </c>
    </row>
    <row r="23" ht="14" customHeight="1" spans="1:4">
      <c r="A23" s="116" t="s">
        <v>699</v>
      </c>
      <c r="B23" s="47">
        <v>5241</v>
      </c>
      <c r="C23" s="47">
        <v>4682</v>
      </c>
      <c r="D23" s="47">
        <v>559</v>
      </c>
    </row>
    <row r="24" ht="14" customHeight="1" spans="1:4">
      <c r="A24" s="116" t="s">
        <v>700</v>
      </c>
      <c r="B24" s="47">
        <v>5116</v>
      </c>
      <c r="C24" s="47">
        <v>1212</v>
      </c>
      <c r="D24" s="47">
        <v>3904</v>
      </c>
    </row>
    <row r="25" ht="14" customHeight="1" spans="1:4">
      <c r="A25" s="116" t="s">
        <v>701</v>
      </c>
      <c r="B25" s="47">
        <v>133</v>
      </c>
      <c r="C25" s="47">
        <v>133</v>
      </c>
      <c r="D25" s="47"/>
    </row>
    <row r="26" ht="14" customHeight="1" spans="1:4">
      <c r="A26" s="124" t="s">
        <v>702</v>
      </c>
      <c r="B26" s="47">
        <v>415</v>
      </c>
      <c r="C26" s="47">
        <v>415</v>
      </c>
      <c r="D26" s="47"/>
    </row>
    <row r="27" ht="14" customHeight="1" spans="1:4">
      <c r="A27" s="123" t="s">
        <v>671</v>
      </c>
      <c r="B27" s="47">
        <v>126</v>
      </c>
      <c r="C27" s="47"/>
      <c r="D27" s="47">
        <v>126</v>
      </c>
    </row>
    <row r="28" ht="14" customHeight="1" spans="1:4">
      <c r="A28" s="116" t="s">
        <v>672</v>
      </c>
      <c r="B28" s="47">
        <v>184</v>
      </c>
      <c r="C28" s="47">
        <v>184</v>
      </c>
      <c r="D28" s="47"/>
    </row>
    <row r="29" ht="14" customHeight="1" spans="1:4">
      <c r="A29" s="116" t="s">
        <v>679</v>
      </c>
      <c r="B29" s="47">
        <v>11215</v>
      </c>
      <c r="C29" s="47">
        <v>6626</v>
      </c>
      <c r="D29" s="47">
        <v>4589</v>
      </c>
    </row>
    <row r="30" ht="14" customHeight="1" spans="1:4">
      <c r="A30" s="116" t="s">
        <v>681</v>
      </c>
      <c r="B30" s="47"/>
      <c r="C30" s="47"/>
      <c r="D30" s="47"/>
    </row>
    <row r="31" ht="18" spans="1:4">
      <c r="A31" s="116" t="s">
        <v>683</v>
      </c>
      <c r="B31" s="49"/>
      <c r="C31" s="49"/>
      <c r="D31" s="49"/>
    </row>
    <row r="32" ht="18" spans="1:4">
      <c r="A32" s="116" t="s">
        <v>685</v>
      </c>
      <c r="B32" s="49">
        <v>11215</v>
      </c>
      <c r="C32" s="49">
        <v>6626</v>
      </c>
      <c r="D32" s="49">
        <v>4589</v>
      </c>
    </row>
    <row r="33" ht="18" spans="1:4">
      <c r="A33" s="116" t="s">
        <v>686</v>
      </c>
      <c r="B33" s="49">
        <v>2858</v>
      </c>
      <c r="C33" s="49">
        <v>420</v>
      </c>
      <c r="D33" s="49">
        <v>2438</v>
      </c>
    </row>
    <row r="34" ht="18" spans="1:4">
      <c r="A34" s="116" t="s">
        <v>689</v>
      </c>
      <c r="B34" s="49">
        <v>17857</v>
      </c>
      <c r="C34" s="49">
        <v>7775</v>
      </c>
      <c r="D34" s="49">
        <v>10082</v>
      </c>
    </row>
    <row r="35" ht="18" spans="1:4">
      <c r="A35" s="125" t="s">
        <v>666</v>
      </c>
      <c r="B35" s="49">
        <v>29072</v>
      </c>
      <c r="C35" s="49">
        <v>14401</v>
      </c>
      <c r="D35" s="49">
        <v>14671</v>
      </c>
    </row>
  </sheetData>
  <mergeCells count="5">
    <mergeCell ref="A1:D1"/>
    <mergeCell ref="B3:D3"/>
    <mergeCell ref="B20:D20"/>
    <mergeCell ref="A3:A4"/>
    <mergeCell ref="A20:A21"/>
  </mergeCells>
  <pageMargins left="0.751388888888889" right="0.751388888888889" top="1" bottom="1" header="0.5" footer="0.5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opLeftCell="A6" workbookViewId="0">
      <selection activeCell="A6" sqref="$A1:$XFD1048576"/>
    </sheetView>
  </sheetViews>
  <sheetFormatPr defaultColWidth="8" defaultRowHeight="12.75"/>
  <cols>
    <col min="1" max="1" width="40.45" style="54" customWidth="1"/>
    <col min="2" max="2" width="14.0916666666667" style="54" customWidth="1"/>
    <col min="3" max="3" width="32.625" style="54" customWidth="1"/>
    <col min="4" max="4" width="14.0916666666667" style="54" customWidth="1"/>
    <col min="5" max="16384" width="8" style="54"/>
  </cols>
  <sheetData>
    <row r="1" ht="36" customHeight="1" spans="1:12">
      <c r="A1" s="23" t="s">
        <v>703</v>
      </c>
      <c r="B1" s="23"/>
      <c r="C1" s="23"/>
      <c r="D1" s="23"/>
      <c r="E1" s="56"/>
      <c r="F1" s="56"/>
      <c r="G1" s="56"/>
      <c r="H1" s="56"/>
      <c r="I1" s="56"/>
      <c r="J1" s="56"/>
      <c r="K1" s="56"/>
      <c r="L1" s="56"/>
    </row>
    <row r="2" ht="19.5" customHeight="1" spans="1:4">
      <c r="A2" s="87"/>
      <c r="B2" s="88"/>
      <c r="C2" s="88"/>
      <c r="D2" s="25" t="s">
        <v>29</v>
      </c>
    </row>
    <row r="3" ht="23.5" customHeight="1" spans="1:4">
      <c r="A3" s="89" t="s">
        <v>611</v>
      </c>
      <c r="B3" s="90" t="s">
        <v>639</v>
      </c>
      <c r="C3" s="91" t="s">
        <v>611</v>
      </c>
      <c r="D3" s="90" t="s">
        <v>639</v>
      </c>
    </row>
    <row r="4" ht="23.5" customHeight="1" spans="1:4">
      <c r="A4" s="92" t="s">
        <v>694</v>
      </c>
      <c r="B4" s="93"/>
      <c r="C4" s="94" t="s">
        <v>698</v>
      </c>
      <c r="D4" s="93"/>
    </row>
    <row r="5" ht="23.5" customHeight="1" spans="1:4">
      <c r="A5" s="92" t="s">
        <v>704</v>
      </c>
      <c r="B5" s="93"/>
      <c r="C5" s="94" t="s">
        <v>705</v>
      </c>
      <c r="D5" s="93"/>
    </row>
    <row r="6" ht="23.5" customHeight="1" spans="1:4">
      <c r="A6" s="92" t="s">
        <v>706</v>
      </c>
      <c r="B6" s="93"/>
      <c r="C6" s="94" t="s">
        <v>707</v>
      </c>
      <c r="D6" s="93"/>
    </row>
    <row r="7" ht="23.5" customHeight="1" spans="1:4">
      <c r="A7" s="92" t="s">
        <v>708</v>
      </c>
      <c r="B7" s="93"/>
      <c r="C7" s="94" t="s">
        <v>709</v>
      </c>
      <c r="D7" s="93"/>
    </row>
    <row r="8" ht="23.5" customHeight="1" spans="1:4">
      <c r="A8" s="92" t="s">
        <v>644</v>
      </c>
      <c r="B8" s="93"/>
      <c r="C8" s="94" t="s">
        <v>672</v>
      </c>
      <c r="D8" s="93"/>
    </row>
    <row r="9" ht="23.5" customHeight="1" spans="1:4">
      <c r="A9" s="92" t="s">
        <v>710</v>
      </c>
      <c r="B9" s="93"/>
      <c r="C9" s="95"/>
      <c r="D9" s="47"/>
    </row>
    <row r="10" ht="23.5" customHeight="1" spans="1:4">
      <c r="A10" s="96" t="s">
        <v>711</v>
      </c>
      <c r="B10" s="93"/>
      <c r="C10" s="95"/>
      <c r="D10" s="47"/>
    </row>
    <row r="11" ht="23.5" customHeight="1" spans="1:4">
      <c r="A11" s="97" t="s">
        <v>674</v>
      </c>
      <c r="B11" s="93"/>
      <c r="C11" s="95"/>
      <c r="D11" s="47"/>
    </row>
    <row r="12" ht="23.5" customHeight="1" spans="1:4">
      <c r="A12" s="92" t="s">
        <v>712</v>
      </c>
      <c r="B12" s="93"/>
      <c r="C12" s="94"/>
      <c r="D12" s="93"/>
    </row>
    <row r="13" ht="23.5" customHeight="1" spans="1:4">
      <c r="A13" s="92" t="s">
        <v>713</v>
      </c>
      <c r="B13" s="93"/>
      <c r="C13" s="94" t="s">
        <v>679</v>
      </c>
      <c r="D13" s="93"/>
    </row>
    <row r="14" ht="23.5" customHeight="1" spans="1:4">
      <c r="A14" s="92" t="s">
        <v>714</v>
      </c>
      <c r="B14" s="93"/>
      <c r="C14" s="94" t="s">
        <v>681</v>
      </c>
      <c r="D14" s="93"/>
    </row>
    <row r="15" ht="23.5" customHeight="1" spans="1:4">
      <c r="A15" s="98" t="s">
        <v>715</v>
      </c>
      <c r="B15" s="93"/>
      <c r="C15" s="94" t="s">
        <v>683</v>
      </c>
      <c r="D15" s="93"/>
    </row>
    <row r="16" ht="23.5" customHeight="1" spans="1:4">
      <c r="A16" s="99" t="s">
        <v>716</v>
      </c>
      <c r="B16" s="100"/>
      <c r="C16" s="101" t="s">
        <v>685</v>
      </c>
      <c r="D16" s="93"/>
    </row>
    <row r="17" ht="23.5" customHeight="1" spans="1:4">
      <c r="A17" s="102"/>
      <c r="B17" s="93"/>
      <c r="C17" s="94" t="s">
        <v>686</v>
      </c>
      <c r="D17" s="93"/>
    </row>
    <row r="18" ht="23.5" customHeight="1" spans="1:4">
      <c r="A18" s="103" t="s">
        <v>717</v>
      </c>
      <c r="B18" s="93"/>
      <c r="C18" s="104" t="s">
        <v>689</v>
      </c>
      <c r="D18" s="93"/>
    </row>
    <row r="19" ht="23.5" customHeight="1" spans="1:4">
      <c r="A19" s="105" t="s">
        <v>666</v>
      </c>
      <c r="B19" s="106"/>
      <c r="C19" s="49" t="s">
        <v>666</v>
      </c>
      <c r="D19" s="107"/>
    </row>
    <row r="20" ht="36" customHeight="1" spans="1:4">
      <c r="A20" s="108" t="s">
        <v>718</v>
      </c>
      <c r="B20" s="108"/>
      <c r="C20" s="108"/>
      <c r="D20" s="108"/>
    </row>
  </sheetData>
  <mergeCells count="2">
    <mergeCell ref="A1:D1"/>
    <mergeCell ref="A20:D20"/>
  </mergeCells>
  <pageMargins left="0.75" right="0.75" top="0.747916666666667" bottom="1" header="0.5" footer="0.5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showZeros="0" workbookViewId="0">
      <selection activeCell="A1" sqref="$A1:$XFD1048576"/>
    </sheetView>
  </sheetViews>
  <sheetFormatPr defaultColWidth="8" defaultRowHeight="12.75"/>
  <cols>
    <col min="1" max="1" width="40" style="54" customWidth="1"/>
    <col min="2" max="2" width="14.0916666666667" style="54" customWidth="1"/>
    <col min="3" max="3" width="51.5" style="54" customWidth="1"/>
    <col min="4" max="4" width="14.0916666666667" style="54" customWidth="1"/>
    <col min="5" max="16384" width="8" style="54"/>
  </cols>
  <sheetData>
    <row r="1" ht="24" spans="1:12">
      <c r="A1" s="55" t="s">
        <v>719</v>
      </c>
      <c r="B1" s="55"/>
      <c r="C1" s="55"/>
      <c r="D1" s="55"/>
      <c r="E1" s="56"/>
      <c r="F1" s="56"/>
      <c r="G1" s="56"/>
      <c r="H1" s="56"/>
      <c r="I1" s="56"/>
      <c r="J1" s="56"/>
      <c r="K1" s="56"/>
      <c r="L1" s="56"/>
    </row>
    <row r="2" ht="18" spans="1:4">
      <c r="A2" s="57"/>
      <c r="B2" s="58"/>
      <c r="C2" s="58"/>
      <c r="D2" s="59" t="s">
        <v>29</v>
      </c>
    </row>
    <row r="3" ht="18" spans="1:4">
      <c r="A3" s="60" t="s">
        <v>611</v>
      </c>
      <c r="B3" s="61" t="s">
        <v>639</v>
      </c>
      <c r="C3" s="60" t="s">
        <v>611</v>
      </c>
      <c r="D3" s="61" t="s">
        <v>639</v>
      </c>
    </row>
    <row r="4" ht="23.5" customHeight="1" spans="1:4">
      <c r="A4" s="62" t="s">
        <v>720</v>
      </c>
      <c r="B4" s="63"/>
      <c r="C4" s="64" t="s">
        <v>721</v>
      </c>
      <c r="D4" s="63"/>
    </row>
    <row r="5" ht="23.5" customHeight="1" spans="1:4">
      <c r="A5" s="65" t="s">
        <v>722</v>
      </c>
      <c r="B5" s="63"/>
      <c r="C5" s="66" t="s">
        <v>723</v>
      </c>
      <c r="D5" s="63"/>
    </row>
    <row r="6" ht="23.5" customHeight="1" spans="1:4">
      <c r="A6" s="67" t="s">
        <v>724</v>
      </c>
      <c r="B6" s="63"/>
      <c r="C6" s="68" t="s">
        <v>725</v>
      </c>
      <c r="D6" s="63"/>
    </row>
    <row r="7" ht="23.5" customHeight="1" spans="1:4">
      <c r="A7" s="69" t="s">
        <v>726</v>
      </c>
      <c r="B7" s="63"/>
      <c r="C7" s="70" t="s">
        <v>727</v>
      </c>
      <c r="D7" s="63"/>
    </row>
    <row r="8" ht="23.5" customHeight="1" spans="1:4">
      <c r="A8" s="62" t="s">
        <v>651</v>
      </c>
      <c r="B8" s="63"/>
      <c r="C8" s="70" t="s">
        <v>728</v>
      </c>
      <c r="D8" s="63"/>
    </row>
    <row r="9" ht="21" customHeight="1" spans="1:4">
      <c r="A9" s="71"/>
      <c r="B9" s="63"/>
      <c r="C9" s="70" t="s">
        <v>729</v>
      </c>
      <c r="D9" s="63"/>
    </row>
    <row r="10" ht="21" customHeight="1" spans="1:4">
      <c r="A10" s="69" t="s">
        <v>676</v>
      </c>
      <c r="B10" s="63"/>
      <c r="C10" s="72" t="s">
        <v>730</v>
      </c>
      <c r="D10" s="63"/>
    </row>
    <row r="11" ht="23.5" customHeight="1" spans="1:4">
      <c r="A11" s="73" t="s">
        <v>677</v>
      </c>
      <c r="B11" s="63"/>
      <c r="C11" s="74" t="s">
        <v>649</v>
      </c>
      <c r="D11" s="63"/>
    </row>
    <row r="12" ht="23.5" customHeight="1" spans="1:4">
      <c r="A12" s="69" t="s">
        <v>678</v>
      </c>
      <c r="B12" s="63"/>
      <c r="C12" s="75" t="s">
        <v>656</v>
      </c>
      <c r="D12" s="63"/>
    </row>
    <row r="13" ht="23.5" customHeight="1" spans="1:4">
      <c r="A13" s="62" t="s">
        <v>680</v>
      </c>
      <c r="B13" s="63"/>
      <c r="C13" s="64" t="s">
        <v>658</v>
      </c>
      <c r="D13" s="63"/>
    </row>
    <row r="14" ht="23.5" customHeight="1" spans="1:4">
      <c r="A14" s="76" t="s">
        <v>682</v>
      </c>
      <c r="B14" s="77"/>
      <c r="C14" s="78" t="s">
        <v>660</v>
      </c>
      <c r="D14" s="79"/>
    </row>
    <row r="15" ht="23.5" customHeight="1" spans="1:4">
      <c r="A15" s="80" t="s">
        <v>684</v>
      </c>
      <c r="B15" s="63"/>
      <c r="C15" s="81" t="s">
        <v>662</v>
      </c>
      <c r="D15" s="82"/>
    </row>
    <row r="16" ht="23.5" customHeight="1" spans="1:4">
      <c r="A16" s="83"/>
      <c r="B16" s="82"/>
      <c r="C16" s="81" t="s">
        <v>663</v>
      </c>
      <c r="D16" s="82"/>
    </row>
    <row r="17" ht="23.5" customHeight="1" spans="1:4">
      <c r="A17" s="80" t="s">
        <v>688</v>
      </c>
      <c r="B17" s="84"/>
      <c r="C17" s="81" t="s">
        <v>665</v>
      </c>
      <c r="D17" s="84"/>
    </row>
    <row r="18" ht="23.5" customHeight="1" spans="1:4">
      <c r="A18" s="83" t="s">
        <v>666</v>
      </c>
      <c r="B18" s="84"/>
      <c r="C18" s="85" t="s">
        <v>666</v>
      </c>
      <c r="D18" s="84"/>
    </row>
    <row r="19" ht="18" spans="1:4">
      <c r="A19" s="86" t="s">
        <v>731</v>
      </c>
      <c r="B19" s="86"/>
      <c r="C19" s="86"/>
      <c r="D19" s="86"/>
    </row>
  </sheetData>
  <mergeCells count="2">
    <mergeCell ref="A1:D1"/>
    <mergeCell ref="A19:D19"/>
  </mergeCells>
  <pageMargins left="0.75" right="0.75" top="1" bottom="1" header="0.5" footer="0.5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showGridLines="0" showZeros="0" zoomScalePageLayoutView="60" workbookViewId="0">
      <pane topLeftCell="A1" activePane="bottomRight" state="frozen"/>
      <selection activeCell="A1" sqref="$A1:$XFD1048576"/>
    </sheetView>
  </sheetViews>
  <sheetFormatPr defaultColWidth="8" defaultRowHeight="14.25" outlineLevelCol="3"/>
  <cols>
    <col min="1" max="1" width="28.625" style="21" customWidth="1"/>
    <col min="2" max="2" width="18.8166666666667" style="21" customWidth="1"/>
    <col min="3" max="3" width="31.875" style="21" customWidth="1"/>
    <col min="4" max="4" width="18.625" style="21" customWidth="1"/>
    <col min="5" max="16384" width="8" style="22"/>
  </cols>
  <sheetData>
    <row r="1" ht="24.5" customHeight="1" spans="1:4">
      <c r="A1" s="23" t="s">
        <v>732</v>
      </c>
      <c r="B1" s="23"/>
      <c r="C1" s="23"/>
      <c r="D1" s="23"/>
    </row>
    <row r="2" ht="24" customHeight="1" spans="1:4">
      <c r="A2" s="24"/>
      <c r="B2" s="24"/>
      <c r="C2" s="24"/>
      <c r="D2" s="25" t="s">
        <v>29</v>
      </c>
    </row>
    <row r="3" ht="28.5" customHeight="1" spans="1:4">
      <c r="A3" s="26" t="s">
        <v>611</v>
      </c>
      <c r="B3" s="27" t="s">
        <v>639</v>
      </c>
      <c r="C3" s="26" t="s">
        <v>611</v>
      </c>
      <c r="D3" s="27" t="s">
        <v>639</v>
      </c>
    </row>
    <row r="4" ht="22" customHeight="1" spans="1:4">
      <c r="A4" s="28" t="s">
        <v>733</v>
      </c>
      <c r="B4" s="29">
        <v>1140</v>
      </c>
      <c r="C4" s="30" t="s">
        <v>734</v>
      </c>
      <c r="D4" s="29">
        <v>821</v>
      </c>
    </row>
    <row r="5" ht="22" customHeight="1" spans="1:4">
      <c r="A5" s="31" t="s">
        <v>644</v>
      </c>
      <c r="B5" s="29">
        <v>253</v>
      </c>
      <c r="C5" s="32" t="s">
        <v>735</v>
      </c>
      <c r="D5" s="29">
        <v>348</v>
      </c>
    </row>
    <row r="6" ht="22" customHeight="1" spans="1:4">
      <c r="A6" s="33" t="s">
        <v>674</v>
      </c>
      <c r="B6" s="29">
        <v>11</v>
      </c>
      <c r="C6" s="34" t="s">
        <v>736</v>
      </c>
      <c r="D6" s="29"/>
    </row>
    <row r="7" ht="22" customHeight="1" spans="1:4">
      <c r="A7" s="35" t="s">
        <v>675</v>
      </c>
      <c r="B7" s="29">
        <v>4</v>
      </c>
      <c r="C7" s="36" t="s">
        <v>737</v>
      </c>
      <c r="D7" s="29"/>
    </row>
    <row r="8" ht="22" customHeight="1" spans="1:4">
      <c r="A8" s="28" t="s">
        <v>676</v>
      </c>
      <c r="B8" s="29">
        <v>2</v>
      </c>
      <c r="C8" s="36" t="s">
        <v>738</v>
      </c>
      <c r="D8" s="29"/>
    </row>
    <row r="9" ht="22" customHeight="1" spans="1:4">
      <c r="A9" s="37" t="s">
        <v>677</v>
      </c>
      <c r="B9" s="29"/>
      <c r="C9" s="36" t="s">
        <v>739</v>
      </c>
      <c r="D9" s="29"/>
    </row>
    <row r="10" ht="22" customHeight="1" spans="1:4">
      <c r="A10" s="35"/>
      <c r="B10" s="29"/>
      <c r="C10" s="38" t="s">
        <v>740</v>
      </c>
      <c r="D10" s="29">
        <v>240</v>
      </c>
    </row>
    <row r="11" ht="22" customHeight="1" spans="1:4">
      <c r="A11" s="39"/>
      <c r="B11" s="29"/>
      <c r="C11" s="40" t="s">
        <v>741</v>
      </c>
      <c r="D11" s="29"/>
    </row>
    <row r="12" ht="22" customHeight="1" spans="1:4">
      <c r="A12" s="35"/>
      <c r="B12" s="29"/>
      <c r="C12" s="41" t="s">
        <v>742</v>
      </c>
      <c r="D12" s="29"/>
    </row>
    <row r="13" ht="22" customHeight="1" spans="1:4">
      <c r="A13" s="28" t="s">
        <v>678</v>
      </c>
      <c r="B13" s="29">
        <v>1410</v>
      </c>
      <c r="C13" s="30" t="s">
        <v>743</v>
      </c>
      <c r="D13" s="29">
        <v>1409</v>
      </c>
    </row>
    <row r="14" ht="22" customHeight="1" spans="1:4">
      <c r="A14" s="42" t="s">
        <v>680</v>
      </c>
      <c r="B14" s="43">
        <v>54</v>
      </c>
      <c r="C14" s="44" t="s">
        <v>744</v>
      </c>
      <c r="D14" s="43"/>
    </row>
    <row r="15" ht="22" customHeight="1" spans="1:4">
      <c r="A15" s="45" t="s">
        <v>682</v>
      </c>
      <c r="B15" s="29"/>
      <c r="C15" s="46" t="s">
        <v>745</v>
      </c>
      <c r="D15" s="47">
        <v>54</v>
      </c>
    </row>
    <row r="16" ht="22" customHeight="1" spans="1:4">
      <c r="A16" s="48" t="s">
        <v>684</v>
      </c>
      <c r="B16" s="47">
        <v>1464</v>
      </c>
      <c r="C16" s="46" t="s">
        <v>746</v>
      </c>
      <c r="D16" s="47">
        <v>1463</v>
      </c>
    </row>
    <row r="17" ht="22" customHeight="1" spans="1:4">
      <c r="A17" s="48" t="s">
        <v>688</v>
      </c>
      <c r="B17" s="49">
        <v>1689</v>
      </c>
      <c r="C17" s="46" t="s">
        <v>747</v>
      </c>
      <c r="D17" s="49">
        <v>1</v>
      </c>
    </row>
    <row r="18" ht="22" customHeight="1" spans="1:4">
      <c r="A18" s="48"/>
      <c r="B18" s="49"/>
      <c r="C18" s="50" t="s">
        <v>748</v>
      </c>
      <c r="D18" s="49">
        <v>1690</v>
      </c>
    </row>
    <row r="19" ht="22" customHeight="1" spans="1:4">
      <c r="A19" s="51" t="s">
        <v>666</v>
      </c>
      <c r="B19" s="49">
        <v>3153</v>
      </c>
      <c r="C19" s="51" t="s">
        <v>666</v>
      </c>
      <c r="D19" s="49">
        <v>3153</v>
      </c>
    </row>
    <row r="20" ht="28.5" customHeight="1" spans="1:4">
      <c r="A20" s="52"/>
      <c r="B20" s="52"/>
      <c r="C20" s="52"/>
      <c r="D20" s="53"/>
    </row>
  </sheetData>
  <mergeCells count="1">
    <mergeCell ref="A1:D1"/>
  </mergeCells>
  <printOptions horizontalCentered="1"/>
  <pageMargins left="0.393700787401575" right="0.393700787401575" top="0.393700787401575" bottom="0.393700787401575" header="0.51181" footer="0.51181"/>
  <pageSetup paperSize="9" scale="80" pageOrder="overThenDown" orientation="landscape" errors="blank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A1" sqref="$A1:$XFD1048576"/>
    </sheetView>
  </sheetViews>
  <sheetFormatPr defaultColWidth="9" defaultRowHeight="18" outlineLevelRow="4" outlineLevelCol="1"/>
  <cols>
    <col min="1" max="1" width="29.125" style="15" customWidth="1"/>
    <col min="2" max="2" width="24.75" style="15" customWidth="1"/>
    <col min="3" max="16384" width="9" style="15"/>
  </cols>
  <sheetData>
    <row r="1" s="15" customFormat="1" spans="1:2">
      <c r="A1" s="16" t="s">
        <v>749</v>
      </c>
      <c r="B1" s="16"/>
    </row>
    <row r="2" s="15" customFormat="1" spans="2:2">
      <c r="B2" s="17" t="s">
        <v>29</v>
      </c>
    </row>
    <row r="3" s="15" customFormat="1" spans="1:2">
      <c r="A3" s="18" t="s">
        <v>30</v>
      </c>
      <c r="B3" s="18" t="s">
        <v>750</v>
      </c>
    </row>
    <row r="4" s="15" customFormat="1" ht="44" customHeight="1" spans="1:2">
      <c r="A4" s="19" t="s">
        <v>751</v>
      </c>
      <c r="B4" s="20">
        <v>227742</v>
      </c>
    </row>
    <row r="5" s="15" customFormat="1" ht="44" customHeight="1" spans="1:2">
      <c r="A5" s="19" t="s">
        <v>752</v>
      </c>
      <c r="B5" s="20">
        <v>200237</v>
      </c>
    </row>
  </sheetData>
  <mergeCells count="1">
    <mergeCell ref="A1:B1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A1" sqref="$A1:$XFD1048576"/>
    </sheetView>
  </sheetViews>
  <sheetFormatPr defaultColWidth="9" defaultRowHeight="18" outlineLevelRow="4" outlineLevelCol="1"/>
  <cols>
    <col min="1" max="1" width="29.125" style="15" customWidth="1"/>
    <col min="2" max="2" width="24.75" style="15" customWidth="1"/>
    <col min="3" max="16384" width="9" style="15"/>
  </cols>
  <sheetData>
    <row r="1" s="15" customFormat="1" spans="1:2">
      <c r="A1" s="16" t="s">
        <v>753</v>
      </c>
      <c r="B1" s="16"/>
    </row>
    <row r="2" s="15" customFormat="1" spans="2:2">
      <c r="B2" s="17" t="s">
        <v>29</v>
      </c>
    </row>
    <row r="3" s="15" customFormat="1" spans="1:2">
      <c r="A3" s="18" t="s">
        <v>30</v>
      </c>
      <c r="B3" s="18" t="s">
        <v>750</v>
      </c>
    </row>
    <row r="4" s="15" customFormat="1" ht="44" customHeight="1" spans="1:2">
      <c r="A4" s="19" t="s">
        <v>754</v>
      </c>
      <c r="B4" s="20">
        <v>250753</v>
      </c>
    </row>
    <row r="5" s="15" customFormat="1" ht="44" customHeight="1" spans="1:2">
      <c r="A5" s="19" t="s">
        <v>755</v>
      </c>
      <c r="B5" s="20">
        <v>228205</v>
      </c>
    </row>
  </sheetData>
  <mergeCells count="1">
    <mergeCell ref="A1:B1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showZeros="0" tabSelected="1" workbookViewId="0">
      <pane ySplit="3" topLeftCell="A4" activePane="bottomLeft" state="frozen"/>
      <selection/>
      <selection pane="bottomLeft" activeCell="J17" sqref="J17"/>
    </sheetView>
  </sheetViews>
  <sheetFormatPr defaultColWidth="10.9083333333333" defaultRowHeight="14.25" outlineLevelCol="1"/>
  <cols>
    <col min="1" max="1" width="40.3666666666667" style="1" customWidth="1"/>
    <col min="2" max="2" width="29.725" style="1" customWidth="1"/>
    <col min="3" max="3" width="6.26666666666667" style="1" customWidth="1"/>
    <col min="4" max="253" width="10.9083333333333" style="1"/>
    <col min="254" max="255" width="10.9083333333333" style="1" hidden="1" customWidth="1"/>
    <col min="256" max="256" width="40.3666666666667" style="1" customWidth="1"/>
    <col min="257" max="258" width="29.725" style="1" customWidth="1"/>
    <col min="259" max="259" width="6.26666666666667" style="1" customWidth="1"/>
    <col min="260" max="509" width="10.9083333333333" style="1"/>
    <col min="510" max="511" width="10.9083333333333" style="1" hidden="1" customWidth="1"/>
    <col min="512" max="512" width="40.3666666666667" style="1" customWidth="1"/>
    <col min="513" max="514" width="29.725" style="1" customWidth="1"/>
    <col min="515" max="515" width="6.26666666666667" style="1" customWidth="1"/>
    <col min="516" max="765" width="10.9083333333333" style="1"/>
    <col min="766" max="767" width="10.9083333333333" style="1" hidden="1" customWidth="1"/>
    <col min="768" max="768" width="40.3666666666667" style="1" customWidth="1"/>
    <col min="769" max="770" width="29.725" style="1" customWidth="1"/>
    <col min="771" max="771" width="6.26666666666667" style="1" customWidth="1"/>
    <col min="772" max="1021" width="10.9083333333333" style="1"/>
    <col min="1022" max="1023" width="10.9083333333333" style="1" hidden="1" customWidth="1"/>
    <col min="1024" max="1024" width="40.3666666666667" style="1" customWidth="1"/>
    <col min="1025" max="1026" width="29.725" style="1" customWidth="1"/>
    <col min="1027" max="1027" width="6.26666666666667" style="1" customWidth="1"/>
    <col min="1028" max="1277" width="10.9083333333333" style="1"/>
    <col min="1278" max="1279" width="10.9083333333333" style="1" hidden="1" customWidth="1"/>
    <col min="1280" max="1280" width="40.3666666666667" style="1" customWidth="1"/>
    <col min="1281" max="1282" width="29.725" style="1" customWidth="1"/>
    <col min="1283" max="1283" width="6.26666666666667" style="1" customWidth="1"/>
    <col min="1284" max="1533" width="10.9083333333333" style="1"/>
    <col min="1534" max="1535" width="10.9083333333333" style="1" hidden="1" customWidth="1"/>
    <col min="1536" max="1536" width="40.3666666666667" style="1" customWidth="1"/>
    <col min="1537" max="1538" width="29.725" style="1" customWidth="1"/>
    <col min="1539" max="1539" width="6.26666666666667" style="1" customWidth="1"/>
    <col min="1540" max="1789" width="10.9083333333333" style="1"/>
    <col min="1790" max="1791" width="10.9083333333333" style="1" hidden="1" customWidth="1"/>
    <col min="1792" max="1792" width="40.3666666666667" style="1" customWidth="1"/>
    <col min="1793" max="1794" width="29.725" style="1" customWidth="1"/>
    <col min="1795" max="1795" width="6.26666666666667" style="1" customWidth="1"/>
    <col min="1796" max="2045" width="10.9083333333333" style="1"/>
    <col min="2046" max="2047" width="10.9083333333333" style="1" hidden="1" customWidth="1"/>
    <col min="2048" max="2048" width="40.3666666666667" style="1" customWidth="1"/>
    <col min="2049" max="2050" width="29.725" style="1" customWidth="1"/>
    <col min="2051" max="2051" width="6.26666666666667" style="1" customWidth="1"/>
    <col min="2052" max="2301" width="10.9083333333333" style="1"/>
    <col min="2302" max="2303" width="10.9083333333333" style="1" hidden="1" customWidth="1"/>
    <col min="2304" max="2304" width="40.3666666666667" style="1" customWidth="1"/>
    <col min="2305" max="2306" width="29.725" style="1" customWidth="1"/>
    <col min="2307" max="2307" width="6.26666666666667" style="1" customWidth="1"/>
    <col min="2308" max="2557" width="10.9083333333333" style="1"/>
    <col min="2558" max="2559" width="10.9083333333333" style="1" hidden="1" customWidth="1"/>
    <col min="2560" max="2560" width="40.3666666666667" style="1" customWidth="1"/>
    <col min="2561" max="2562" width="29.725" style="1" customWidth="1"/>
    <col min="2563" max="2563" width="6.26666666666667" style="1" customWidth="1"/>
    <col min="2564" max="2813" width="10.9083333333333" style="1"/>
    <col min="2814" max="2815" width="10.9083333333333" style="1" hidden="1" customWidth="1"/>
    <col min="2816" max="2816" width="40.3666666666667" style="1" customWidth="1"/>
    <col min="2817" max="2818" width="29.725" style="1" customWidth="1"/>
    <col min="2819" max="2819" width="6.26666666666667" style="1" customWidth="1"/>
    <col min="2820" max="3069" width="10.9083333333333" style="1"/>
    <col min="3070" max="3071" width="10.9083333333333" style="1" hidden="1" customWidth="1"/>
    <col min="3072" max="3072" width="40.3666666666667" style="1" customWidth="1"/>
    <col min="3073" max="3074" width="29.725" style="1" customWidth="1"/>
    <col min="3075" max="3075" width="6.26666666666667" style="1" customWidth="1"/>
    <col min="3076" max="3325" width="10.9083333333333" style="1"/>
    <col min="3326" max="3327" width="10.9083333333333" style="1" hidden="1" customWidth="1"/>
    <col min="3328" max="3328" width="40.3666666666667" style="1" customWidth="1"/>
    <col min="3329" max="3330" width="29.725" style="1" customWidth="1"/>
    <col min="3331" max="3331" width="6.26666666666667" style="1" customWidth="1"/>
    <col min="3332" max="3581" width="10.9083333333333" style="1"/>
    <col min="3582" max="3583" width="10.9083333333333" style="1" hidden="1" customWidth="1"/>
    <col min="3584" max="3584" width="40.3666666666667" style="1" customWidth="1"/>
    <col min="3585" max="3586" width="29.725" style="1" customWidth="1"/>
    <col min="3587" max="3587" width="6.26666666666667" style="1" customWidth="1"/>
    <col min="3588" max="3837" width="10.9083333333333" style="1"/>
    <col min="3838" max="3839" width="10.9083333333333" style="1" hidden="1" customWidth="1"/>
    <col min="3840" max="3840" width="40.3666666666667" style="1" customWidth="1"/>
    <col min="3841" max="3842" width="29.725" style="1" customWidth="1"/>
    <col min="3843" max="3843" width="6.26666666666667" style="1" customWidth="1"/>
    <col min="3844" max="4093" width="10.9083333333333" style="1"/>
    <col min="4094" max="4095" width="10.9083333333333" style="1" hidden="1" customWidth="1"/>
    <col min="4096" max="4096" width="40.3666666666667" style="1" customWidth="1"/>
    <col min="4097" max="4098" width="29.725" style="1" customWidth="1"/>
    <col min="4099" max="4099" width="6.26666666666667" style="1" customWidth="1"/>
    <col min="4100" max="4349" width="10.9083333333333" style="1"/>
    <col min="4350" max="4351" width="10.9083333333333" style="1" hidden="1" customWidth="1"/>
    <col min="4352" max="4352" width="40.3666666666667" style="1" customWidth="1"/>
    <col min="4353" max="4354" width="29.725" style="1" customWidth="1"/>
    <col min="4355" max="4355" width="6.26666666666667" style="1" customWidth="1"/>
    <col min="4356" max="4605" width="10.9083333333333" style="1"/>
    <col min="4606" max="4607" width="10.9083333333333" style="1" hidden="1" customWidth="1"/>
    <col min="4608" max="4608" width="40.3666666666667" style="1" customWidth="1"/>
    <col min="4609" max="4610" width="29.725" style="1" customWidth="1"/>
    <col min="4611" max="4611" width="6.26666666666667" style="1" customWidth="1"/>
    <col min="4612" max="4861" width="10.9083333333333" style="1"/>
    <col min="4862" max="4863" width="10.9083333333333" style="1" hidden="1" customWidth="1"/>
    <col min="4864" max="4864" width="40.3666666666667" style="1" customWidth="1"/>
    <col min="4865" max="4866" width="29.725" style="1" customWidth="1"/>
    <col min="4867" max="4867" width="6.26666666666667" style="1" customWidth="1"/>
    <col min="4868" max="5117" width="10.9083333333333" style="1"/>
    <col min="5118" max="5119" width="10.9083333333333" style="1" hidden="1" customWidth="1"/>
    <col min="5120" max="5120" width="40.3666666666667" style="1" customWidth="1"/>
    <col min="5121" max="5122" width="29.725" style="1" customWidth="1"/>
    <col min="5123" max="5123" width="6.26666666666667" style="1" customWidth="1"/>
    <col min="5124" max="5373" width="10.9083333333333" style="1"/>
    <col min="5374" max="5375" width="10.9083333333333" style="1" hidden="1" customWidth="1"/>
    <col min="5376" max="5376" width="40.3666666666667" style="1" customWidth="1"/>
    <col min="5377" max="5378" width="29.725" style="1" customWidth="1"/>
    <col min="5379" max="5379" width="6.26666666666667" style="1" customWidth="1"/>
    <col min="5380" max="5629" width="10.9083333333333" style="1"/>
    <col min="5630" max="5631" width="10.9083333333333" style="1" hidden="1" customWidth="1"/>
    <col min="5632" max="5632" width="40.3666666666667" style="1" customWidth="1"/>
    <col min="5633" max="5634" width="29.725" style="1" customWidth="1"/>
    <col min="5635" max="5635" width="6.26666666666667" style="1" customWidth="1"/>
    <col min="5636" max="5885" width="10.9083333333333" style="1"/>
    <col min="5886" max="5887" width="10.9083333333333" style="1" hidden="1" customWidth="1"/>
    <col min="5888" max="5888" width="40.3666666666667" style="1" customWidth="1"/>
    <col min="5889" max="5890" width="29.725" style="1" customWidth="1"/>
    <col min="5891" max="5891" width="6.26666666666667" style="1" customWidth="1"/>
    <col min="5892" max="6141" width="10.9083333333333" style="1"/>
    <col min="6142" max="6143" width="10.9083333333333" style="1" hidden="1" customWidth="1"/>
    <col min="6144" max="6144" width="40.3666666666667" style="1" customWidth="1"/>
    <col min="6145" max="6146" width="29.725" style="1" customWidth="1"/>
    <col min="6147" max="6147" width="6.26666666666667" style="1" customWidth="1"/>
    <col min="6148" max="6397" width="10.9083333333333" style="1"/>
    <col min="6398" max="6399" width="10.9083333333333" style="1" hidden="1" customWidth="1"/>
    <col min="6400" max="6400" width="40.3666666666667" style="1" customWidth="1"/>
    <col min="6401" max="6402" width="29.725" style="1" customWidth="1"/>
    <col min="6403" max="6403" width="6.26666666666667" style="1" customWidth="1"/>
    <col min="6404" max="6653" width="10.9083333333333" style="1"/>
    <col min="6654" max="6655" width="10.9083333333333" style="1" hidden="1" customWidth="1"/>
    <col min="6656" max="6656" width="40.3666666666667" style="1" customWidth="1"/>
    <col min="6657" max="6658" width="29.725" style="1" customWidth="1"/>
    <col min="6659" max="6659" width="6.26666666666667" style="1" customWidth="1"/>
    <col min="6660" max="6909" width="10.9083333333333" style="1"/>
    <col min="6910" max="6911" width="10.9083333333333" style="1" hidden="1" customWidth="1"/>
    <col min="6912" max="6912" width="40.3666666666667" style="1" customWidth="1"/>
    <col min="6913" max="6914" width="29.725" style="1" customWidth="1"/>
    <col min="6915" max="6915" width="6.26666666666667" style="1" customWidth="1"/>
    <col min="6916" max="7165" width="10.9083333333333" style="1"/>
    <col min="7166" max="7167" width="10.9083333333333" style="1" hidden="1" customWidth="1"/>
    <col min="7168" max="7168" width="40.3666666666667" style="1" customWidth="1"/>
    <col min="7169" max="7170" width="29.725" style="1" customWidth="1"/>
    <col min="7171" max="7171" width="6.26666666666667" style="1" customWidth="1"/>
    <col min="7172" max="7421" width="10.9083333333333" style="1"/>
    <col min="7422" max="7423" width="10.9083333333333" style="1" hidden="1" customWidth="1"/>
    <col min="7424" max="7424" width="40.3666666666667" style="1" customWidth="1"/>
    <col min="7425" max="7426" width="29.725" style="1" customWidth="1"/>
    <col min="7427" max="7427" width="6.26666666666667" style="1" customWidth="1"/>
    <col min="7428" max="7677" width="10.9083333333333" style="1"/>
    <col min="7678" max="7679" width="10.9083333333333" style="1" hidden="1" customWidth="1"/>
    <col min="7680" max="7680" width="40.3666666666667" style="1" customWidth="1"/>
    <col min="7681" max="7682" width="29.725" style="1" customWidth="1"/>
    <col min="7683" max="7683" width="6.26666666666667" style="1" customWidth="1"/>
    <col min="7684" max="7933" width="10.9083333333333" style="1"/>
    <col min="7934" max="7935" width="10.9083333333333" style="1" hidden="1" customWidth="1"/>
    <col min="7936" max="7936" width="40.3666666666667" style="1" customWidth="1"/>
    <col min="7937" max="7938" width="29.725" style="1" customWidth="1"/>
    <col min="7939" max="7939" width="6.26666666666667" style="1" customWidth="1"/>
    <col min="7940" max="8189" width="10.9083333333333" style="1"/>
    <col min="8190" max="8191" width="10.9083333333333" style="1" hidden="1" customWidth="1"/>
    <col min="8192" max="8192" width="40.3666666666667" style="1" customWidth="1"/>
    <col min="8193" max="8194" width="29.725" style="1" customWidth="1"/>
    <col min="8195" max="8195" width="6.26666666666667" style="1" customWidth="1"/>
    <col min="8196" max="8445" width="10.9083333333333" style="1"/>
    <col min="8446" max="8447" width="10.9083333333333" style="1" hidden="1" customWidth="1"/>
    <col min="8448" max="8448" width="40.3666666666667" style="1" customWidth="1"/>
    <col min="8449" max="8450" width="29.725" style="1" customWidth="1"/>
    <col min="8451" max="8451" width="6.26666666666667" style="1" customWidth="1"/>
    <col min="8452" max="8701" width="10.9083333333333" style="1"/>
    <col min="8702" max="8703" width="10.9083333333333" style="1" hidden="1" customWidth="1"/>
    <col min="8704" max="8704" width="40.3666666666667" style="1" customWidth="1"/>
    <col min="8705" max="8706" width="29.725" style="1" customWidth="1"/>
    <col min="8707" max="8707" width="6.26666666666667" style="1" customWidth="1"/>
    <col min="8708" max="8957" width="10.9083333333333" style="1"/>
    <col min="8958" max="8959" width="10.9083333333333" style="1" hidden="1" customWidth="1"/>
    <col min="8960" max="8960" width="40.3666666666667" style="1" customWidth="1"/>
    <col min="8961" max="8962" width="29.725" style="1" customWidth="1"/>
    <col min="8963" max="8963" width="6.26666666666667" style="1" customWidth="1"/>
    <col min="8964" max="9213" width="10.9083333333333" style="1"/>
    <col min="9214" max="9215" width="10.9083333333333" style="1" hidden="1" customWidth="1"/>
    <col min="9216" max="9216" width="40.3666666666667" style="1" customWidth="1"/>
    <col min="9217" max="9218" width="29.725" style="1" customWidth="1"/>
    <col min="9219" max="9219" width="6.26666666666667" style="1" customWidth="1"/>
    <col min="9220" max="9469" width="10.9083333333333" style="1"/>
    <col min="9470" max="9471" width="10.9083333333333" style="1" hidden="1" customWidth="1"/>
    <col min="9472" max="9472" width="40.3666666666667" style="1" customWidth="1"/>
    <col min="9473" max="9474" width="29.725" style="1" customWidth="1"/>
    <col min="9475" max="9475" width="6.26666666666667" style="1" customWidth="1"/>
    <col min="9476" max="9725" width="10.9083333333333" style="1"/>
    <col min="9726" max="9727" width="10.9083333333333" style="1" hidden="1" customWidth="1"/>
    <col min="9728" max="9728" width="40.3666666666667" style="1" customWidth="1"/>
    <col min="9729" max="9730" width="29.725" style="1" customWidth="1"/>
    <col min="9731" max="9731" width="6.26666666666667" style="1" customWidth="1"/>
    <col min="9732" max="9981" width="10.9083333333333" style="1"/>
    <col min="9982" max="9983" width="10.9083333333333" style="1" hidden="1" customWidth="1"/>
    <col min="9984" max="9984" width="40.3666666666667" style="1" customWidth="1"/>
    <col min="9985" max="9986" width="29.725" style="1" customWidth="1"/>
    <col min="9987" max="9987" width="6.26666666666667" style="1" customWidth="1"/>
    <col min="9988" max="10237" width="10.9083333333333" style="1"/>
    <col min="10238" max="10239" width="10.9083333333333" style="1" hidden="1" customWidth="1"/>
    <col min="10240" max="10240" width="40.3666666666667" style="1" customWidth="1"/>
    <col min="10241" max="10242" width="29.725" style="1" customWidth="1"/>
    <col min="10243" max="10243" width="6.26666666666667" style="1" customWidth="1"/>
    <col min="10244" max="10493" width="10.9083333333333" style="1"/>
    <col min="10494" max="10495" width="10.9083333333333" style="1" hidden="1" customWidth="1"/>
    <col min="10496" max="10496" width="40.3666666666667" style="1" customWidth="1"/>
    <col min="10497" max="10498" width="29.725" style="1" customWidth="1"/>
    <col min="10499" max="10499" width="6.26666666666667" style="1" customWidth="1"/>
    <col min="10500" max="10749" width="10.9083333333333" style="1"/>
    <col min="10750" max="10751" width="10.9083333333333" style="1" hidden="1" customWidth="1"/>
    <col min="10752" max="10752" width="40.3666666666667" style="1" customWidth="1"/>
    <col min="10753" max="10754" width="29.725" style="1" customWidth="1"/>
    <col min="10755" max="10755" width="6.26666666666667" style="1" customWidth="1"/>
    <col min="10756" max="11005" width="10.9083333333333" style="1"/>
    <col min="11006" max="11007" width="10.9083333333333" style="1" hidden="1" customWidth="1"/>
    <col min="11008" max="11008" width="40.3666666666667" style="1" customWidth="1"/>
    <col min="11009" max="11010" width="29.725" style="1" customWidth="1"/>
    <col min="11011" max="11011" width="6.26666666666667" style="1" customWidth="1"/>
    <col min="11012" max="11261" width="10.9083333333333" style="1"/>
    <col min="11262" max="11263" width="10.9083333333333" style="1" hidden="1" customWidth="1"/>
    <col min="11264" max="11264" width="40.3666666666667" style="1" customWidth="1"/>
    <col min="11265" max="11266" width="29.725" style="1" customWidth="1"/>
    <col min="11267" max="11267" width="6.26666666666667" style="1" customWidth="1"/>
    <col min="11268" max="11517" width="10.9083333333333" style="1"/>
    <col min="11518" max="11519" width="10.9083333333333" style="1" hidden="1" customWidth="1"/>
    <col min="11520" max="11520" width="40.3666666666667" style="1" customWidth="1"/>
    <col min="11521" max="11522" width="29.725" style="1" customWidth="1"/>
    <col min="11523" max="11523" width="6.26666666666667" style="1" customWidth="1"/>
    <col min="11524" max="11773" width="10.9083333333333" style="1"/>
    <col min="11774" max="11775" width="10.9083333333333" style="1" hidden="1" customWidth="1"/>
    <col min="11776" max="11776" width="40.3666666666667" style="1" customWidth="1"/>
    <col min="11777" max="11778" width="29.725" style="1" customWidth="1"/>
    <col min="11779" max="11779" width="6.26666666666667" style="1" customWidth="1"/>
    <col min="11780" max="12029" width="10.9083333333333" style="1"/>
    <col min="12030" max="12031" width="10.9083333333333" style="1" hidden="1" customWidth="1"/>
    <col min="12032" max="12032" width="40.3666666666667" style="1" customWidth="1"/>
    <col min="12033" max="12034" width="29.725" style="1" customWidth="1"/>
    <col min="12035" max="12035" width="6.26666666666667" style="1" customWidth="1"/>
    <col min="12036" max="12285" width="10.9083333333333" style="1"/>
    <col min="12286" max="12287" width="10.9083333333333" style="1" hidden="1" customWidth="1"/>
    <col min="12288" max="12288" width="40.3666666666667" style="1" customWidth="1"/>
    <col min="12289" max="12290" width="29.725" style="1" customWidth="1"/>
    <col min="12291" max="12291" width="6.26666666666667" style="1" customWidth="1"/>
    <col min="12292" max="12541" width="10.9083333333333" style="1"/>
    <col min="12542" max="12543" width="10.9083333333333" style="1" hidden="1" customWidth="1"/>
    <col min="12544" max="12544" width="40.3666666666667" style="1" customWidth="1"/>
    <col min="12545" max="12546" width="29.725" style="1" customWidth="1"/>
    <col min="12547" max="12547" width="6.26666666666667" style="1" customWidth="1"/>
    <col min="12548" max="12797" width="10.9083333333333" style="1"/>
    <col min="12798" max="12799" width="10.9083333333333" style="1" hidden="1" customWidth="1"/>
    <col min="12800" max="12800" width="40.3666666666667" style="1" customWidth="1"/>
    <col min="12801" max="12802" width="29.725" style="1" customWidth="1"/>
    <col min="12803" max="12803" width="6.26666666666667" style="1" customWidth="1"/>
    <col min="12804" max="13053" width="10.9083333333333" style="1"/>
    <col min="13054" max="13055" width="10.9083333333333" style="1" hidden="1" customWidth="1"/>
    <col min="13056" max="13056" width="40.3666666666667" style="1" customWidth="1"/>
    <col min="13057" max="13058" width="29.725" style="1" customWidth="1"/>
    <col min="13059" max="13059" width="6.26666666666667" style="1" customWidth="1"/>
    <col min="13060" max="13309" width="10.9083333333333" style="1"/>
    <col min="13310" max="13311" width="10.9083333333333" style="1" hidden="1" customWidth="1"/>
    <col min="13312" max="13312" width="40.3666666666667" style="1" customWidth="1"/>
    <col min="13313" max="13314" width="29.725" style="1" customWidth="1"/>
    <col min="13315" max="13315" width="6.26666666666667" style="1" customWidth="1"/>
    <col min="13316" max="13565" width="10.9083333333333" style="1"/>
    <col min="13566" max="13567" width="10.9083333333333" style="1" hidden="1" customWidth="1"/>
    <col min="13568" max="13568" width="40.3666666666667" style="1" customWidth="1"/>
    <col min="13569" max="13570" width="29.725" style="1" customWidth="1"/>
    <col min="13571" max="13571" width="6.26666666666667" style="1" customWidth="1"/>
    <col min="13572" max="13821" width="10.9083333333333" style="1"/>
    <col min="13822" max="13823" width="10.9083333333333" style="1" hidden="1" customWidth="1"/>
    <col min="13824" max="13824" width="40.3666666666667" style="1" customWidth="1"/>
    <col min="13825" max="13826" width="29.725" style="1" customWidth="1"/>
    <col min="13827" max="13827" width="6.26666666666667" style="1" customWidth="1"/>
    <col min="13828" max="14077" width="10.9083333333333" style="1"/>
    <col min="14078" max="14079" width="10.9083333333333" style="1" hidden="1" customWidth="1"/>
    <col min="14080" max="14080" width="40.3666666666667" style="1" customWidth="1"/>
    <col min="14081" max="14082" width="29.725" style="1" customWidth="1"/>
    <col min="14083" max="14083" width="6.26666666666667" style="1" customWidth="1"/>
    <col min="14084" max="14333" width="10.9083333333333" style="1"/>
    <col min="14334" max="14335" width="10.9083333333333" style="1" hidden="1" customWidth="1"/>
    <col min="14336" max="14336" width="40.3666666666667" style="1" customWidth="1"/>
    <col min="14337" max="14338" width="29.725" style="1" customWidth="1"/>
    <col min="14339" max="14339" width="6.26666666666667" style="1" customWidth="1"/>
    <col min="14340" max="14589" width="10.9083333333333" style="1"/>
    <col min="14590" max="14591" width="10.9083333333333" style="1" hidden="1" customWidth="1"/>
    <col min="14592" max="14592" width="40.3666666666667" style="1" customWidth="1"/>
    <col min="14593" max="14594" width="29.725" style="1" customWidth="1"/>
    <col min="14595" max="14595" width="6.26666666666667" style="1" customWidth="1"/>
    <col min="14596" max="14845" width="10.9083333333333" style="1"/>
    <col min="14846" max="14847" width="10.9083333333333" style="1" hidden="1" customWidth="1"/>
    <col min="14848" max="14848" width="40.3666666666667" style="1" customWidth="1"/>
    <col min="14849" max="14850" width="29.725" style="1" customWidth="1"/>
    <col min="14851" max="14851" width="6.26666666666667" style="1" customWidth="1"/>
    <col min="14852" max="15101" width="10.9083333333333" style="1"/>
    <col min="15102" max="15103" width="10.9083333333333" style="1" hidden="1" customWidth="1"/>
    <col min="15104" max="15104" width="40.3666666666667" style="1" customWidth="1"/>
    <col min="15105" max="15106" width="29.725" style="1" customWidth="1"/>
    <col min="15107" max="15107" width="6.26666666666667" style="1" customWidth="1"/>
    <col min="15108" max="15357" width="10.9083333333333" style="1"/>
    <col min="15358" max="15359" width="10.9083333333333" style="1" hidden="1" customWidth="1"/>
    <col min="15360" max="15360" width="40.3666666666667" style="1" customWidth="1"/>
    <col min="15361" max="15362" width="29.725" style="1" customWidth="1"/>
    <col min="15363" max="15363" width="6.26666666666667" style="1" customWidth="1"/>
    <col min="15364" max="15613" width="10.9083333333333" style="1"/>
    <col min="15614" max="15615" width="10.9083333333333" style="1" hidden="1" customWidth="1"/>
    <col min="15616" max="15616" width="40.3666666666667" style="1" customWidth="1"/>
    <col min="15617" max="15618" width="29.725" style="1" customWidth="1"/>
    <col min="15619" max="15619" width="6.26666666666667" style="1" customWidth="1"/>
    <col min="15620" max="15869" width="10.9083333333333" style="1"/>
    <col min="15870" max="15871" width="10.9083333333333" style="1" hidden="1" customWidth="1"/>
    <col min="15872" max="15872" width="40.3666666666667" style="1" customWidth="1"/>
    <col min="15873" max="15874" width="29.725" style="1" customWidth="1"/>
    <col min="15875" max="15875" width="6.26666666666667" style="1" customWidth="1"/>
    <col min="15876" max="16125" width="10.9083333333333" style="1"/>
    <col min="16126" max="16127" width="10.9083333333333" style="1" hidden="1" customWidth="1"/>
    <col min="16128" max="16128" width="40.3666666666667" style="1" customWidth="1"/>
    <col min="16129" max="16130" width="29.725" style="1" customWidth="1"/>
    <col min="16131" max="16131" width="6.26666666666667" style="1" customWidth="1"/>
    <col min="16132" max="16384" width="10.9083333333333" style="1"/>
  </cols>
  <sheetData>
    <row r="1" ht="23.25" customHeight="1" spans="1:2">
      <c r="A1" s="2" t="s">
        <v>756</v>
      </c>
      <c r="B1" s="2"/>
    </row>
    <row r="2" ht="16" customHeight="1" spans="1:2">
      <c r="A2" s="3"/>
      <c r="B2" s="4" t="s">
        <v>29</v>
      </c>
    </row>
    <row r="3" ht="24" customHeight="1" spans="1:2">
      <c r="A3" s="5" t="s">
        <v>757</v>
      </c>
      <c r="B3" s="5" t="s">
        <v>758</v>
      </c>
    </row>
    <row r="4" ht="20" customHeight="1" spans="1:2">
      <c r="A4" s="6" t="s">
        <v>759</v>
      </c>
      <c r="B4" s="7">
        <f>B5+B12</f>
        <v>38689</v>
      </c>
    </row>
    <row r="5" ht="20" customHeight="1" spans="1:2">
      <c r="A5" s="8" t="s">
        <v>760</v>
      </c>
      <c r="B5" s="7">
        <f>B6+B9</f>
        <v>25531</v>
      </c>
    </row>
    <row r="6" ht="20" customHeight="1" spans="1:2">
      <c r="A6" s="9" t="s">
        <v>761</v>
      </c>
      <c r="B6" s="7">
        <v>11481</v>
      </c>
    </row>
    <row r="7" ht="20" customHeight="1" spans="1:2">
      <c r="A7" s="9" t="s">
        <v>762</v>
      </c>
      <c r="B7" s="7">
        <v>11481</v>
      </c>
    </row>
    <row r="8" ht="20" customHeight="1" spans="1:2">
      <c r="A8" s="9" t="s">
        <v>763</v>
      </c>
      <c r="B8" s="7">
        <v>0</v>
      </c>
    </row>
    <row r="9" ht="20" customHeight="1" spans="1:2">
      <c r="A9" s="9" t="s">
        <v>764</v>
      </c>
      <c r="B9" s="7">
        <v>14050</v>
      </c>
    </row>
    <row r="10" ht="20" customHeight="1" spans="1:2">
      <c r="A10" s="9" t="s">
        <v>762</v>
      </c>
      <c r="B10" s="7">
        <v>14050</v>
      </c>
    </row>
    <row r="11" ht="20" customHeight="1" spans="1:2">
      <c r="A11" s="9" t="s">
        <v>765</v>
      </c>
      <c r="B11" s="7"/>
    </row>
    <row r="12" ht="20" customHeight="1" spans="1:2">
      <c r="A12" s="8" t="s">
        <v>766</v>
      </c>
      <c r="B12" s="10">
        <f>B13+B14</f>
        <v>13158</v>
      </c>
    </row>
    <row r="13" ht="20" customHeight="1" spans="1:2">
      <c r="A13" s="9" t="s">
        <v>761</v>
      </c>
      <c r="B13" s="10">
        <v>6280</v>
      </c>
    </row>
    <row r="14" ht="20" customHeight="1" spans="1:2">
      <c r="A14" s="9" t="s">
        <v>764</v>
      </c>
      <c r="B14" s="10">
        <v>6878</v>
      </c>
    </row>
    <row r="15" ht="20" customHeight="1" spans="1:2">
      <c r="A15" s="11" t="s">
        <v>759</v>
      </c>
      <c r="B15" s="12">
        <f>B16+B23</f>
        <v>84459</v>
      </c>
    </row>
    <row r="16" ht="20" customHeight="1" spans="1:2">
      <c r="A16" s="13" t="s">
        <v>767</v>
      </c>
      <c r="B16" s="12">
        <f>B17+B20</f>
        <v>69458</v>
      </c>
    </row>
    <row r="17" ht="20" customHeight="1" spans="1:2">
      <c r="A17" s="14" t="s">
        <v>761</v>
      </c>
      <c r="B17" s="12">
        <v>14506</v>
      </c>
    </row>
    <row r="18" ht="20" customHeight="1" spans="1:2">
      <c r="A18" s="14" t="s">
        <v>762</v>
      </c>
      <c r="B18" s="12">
        <v>14439</v>
      </c>
    </row>
    <row r="19" ht="20" customHeight="1" spans="1:2">
      <c r="A19" s="14" t="s">
        <v>763</v>
      </c>
      <c r="B19" s="12">
        <v>67</v>
      </c>
    </row>
    <row r="20" ht="20" customHeight="1" spans="1:2">
      <c r="A20" s="14" t="s">
        <v>764</v>
      </c>
      <c r="B20" s="12">
        <v>54952</v>
      </c>
    </row>
    <row r="21" ht="20" customHeight="1" spans="1:2">
      <c r="A21" s="14" t="s">
        <v>762</v>
      </c>
      <c r="B21" s="12">
        <v>20509</v>
      </c>
    </row>
    <row r="22" ht="20" customHeight="1" spans="1:2">
      <c r="A22" s="14" t="s">
        <v>765</v>
      </c>
      <c r="B22" s="12">
        <v>34443</v>
      </c>
    </row>
    <row r="23" ht="20" customHeight="1" spans="1:2">
      <c r="A23" s="13" t="s">
        <v>768</v>
      </c>
      <c r="B23" s="12">
        <f>B24+B25</f>
        <v>15001</v>
      </c>
    </row>
    <row r="24" ht="20" customHeight="1" spans="1:2">
      <c r="A24" s="14" t="s">
        <v>761</v>
      </c>
      <c r="B24" s="12">
        <v>6900</v>
      </c>
    </row>
    <row r="25" ht="20" customHeight="1" spans="1:2">
      <c r="A25" s="14" t="s">
        <v>764</v>
      </c>
      <c r="B25" s="12">
        <v>8101</v>
      </c>
    </row>
  </sheetData>
  <mergeCells count="1">
    <mergeCell ref="A1:B1"/>
  </mergeCells>
  <printOptions horizontalCentered="1"/>
  <pageMargins left="0.747916666666667" right="0.747916666666667" top="1.22013888888889" bottom="0.275" header="0" footer="0"/>
  <pageSetup paperSize="9" scale="11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Win7_64</Company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目录</vt:lpstr>
      <vt:lpstr>本级一般公共预算收入预算表</vt:lpstr>
      <vt:lpstr>一般公共预算收入预算表</vt:lpstr>
      <vt:lpstr>一般公共预算支出预算表</vt:lpstr>
      <vt:lpstr>本级一般公共预算支出表</vt:lpstr>
      <vt:lpstr>本级基本支出预算表</vt:lpstr>
      <vt:lpstr>一般公共预算税收返还和转移支付表</vt:lpstr>
      <vt:lpstr>政府性基金收入预算表</vt:lpstr>
      <vt:lpstr>本级政府性基金支出预算表</vt:lpstr>
      <vt:lpstr>政府性基金支出预算表</vt:lpstr>
      <vt:lpstr>政府性基金预算转移支付表</vt:lpstr>
      <vt:lpstr>国有资本经营收入预算表</vt:lpstr>
      <vt:lpstr>本级国有资本经营支出预算表</vt:lpstr>
      <vt:lpstr>国有资本经营支出预算</vt:lpstr>
      <vt:lpstr>国有资本经营预算转移支付表</vt:lpstr>
      <vt:lpstr>本级社会保险基金收入预算表</vt:lpstr>
      <vt:lpstr>社会保险基金收入表</vt:lpstr>
      <vt:lpstr>本级社会保险基金支出预算表</vt:lpstr>
      <vt:lpstr>社会保险基金支出预算</vt:lpstr>
      <vt:lpstr>城乡居民基本养老保险基金收支预算表</vt:lpstr>
      <vt:lpstr>机关事业单位基本养老保险基金收支预算表</vt:lpstr>
      <vt:lpstr>职工基本医疗保险(含生育保险)基金收支预算表</vt:lpstr>
      <vt:lpstr>城乡居民基本医疗保险基金收支预算表</vt:lpstr>
      <vt:lpstr>工伤保险基金收支预算表</vt:lpstr>
      <vt:lpstr>失业保险基金收支预算表</vt:lpstr>
      <vt:lpstr>政府一般债务余额限额表</vt:lpstr>
      <vt:lpstr>政府专项债务余额限额表</vt:lpstr>
      <vt:lpstr>地方政府债券还本付息情况表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Win7_64</dc:creator>
  <cp:lastModifiedBy>WPS_1610932772</cp:lastModifiedBy>
  <dcterms:created xsi:type="dcterms:W3CDTF">2021-03-12T08:22:00Z</dcterms:created>
  <dcterms:modified xsi:type="dcterms:W3CDTF">2023-03-21T07:45:56Z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2D08E531AC444656BC2C219133672D65</vt:lpwstr>
  </property>
  <property fmtid="{D5CDD505-2E9C-101B-9397-08002B2CF9AE}" pid="4" name="KSOProductBuildVer">
    <vt:lpwstr>2052-11.1.0.13703</vt:lpwstr>
  </property>
</Properties>
</file>