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5" activeTab="5"/>
  </bookViews>
  <sheets>
    <sheet name="2021年秭归县一般公共预算收入预算表" sheetId="1" r:id="rId1"/>
    <sheet name="2021年秭归县本级一般公共预算收入预算表" sheetId="2" r:id="rId2"/>
    <sheet name="2021年秭归县一般公共预算税收返还和转移支付表" sheetId="21" r:id="rId3"/>
    <sheet name="2021年秭归县一般公共预算支出预算表" sheetId="3" r:id="rId4"/>
    <sheet name="2021年秭归县本级一般公共预算支出预算表" sheetId="4" r:id="rId5"/>
    <sheet name="2021年秭归县本级一般公共预算支出明细表" sheetId="20" r:id="rId6"/>
    <sheet name="2021年本级基本支出预算表" sheetId="5" r:id="rId7"/>
    <sheet name="2021年秭归县政府一般债务余额限额表" sheetId="22" r:id="rId8"/>
    <sheet name="2021年秭归县政府性基金收入预算表" sheetId="6" r:id="rId9"/>
    <sheet name="2021年秭归县本级政府性基金收入预算表" sheetId="7" r:id="rId10"/>
    <sheet name="2021年秭归县政府性基金转移支付表" sheetId="23" r:id="rId11"/>
    <sheet name="2021年秭归县政府性基金支出预算表" sheetId="8" r:id="rId12"/>
    <sheet name="2021年秭归县本级政府性基金支出预算表" sheetId="9" r:id="rId13"/>
    <sheet name="2021年秭归县政府专项债务余额限额表" sheetId="24" r:id="rId14"/>
    <sheet name="2021年秭归县国有资本经营收入预算表" sheetId="10" r:id="rId15"/>
    <sheet name="2021年秭归县本级国有资本经营收入预算表" sheetId="11" r:id="rId16"/>
    <sheet name="2021年秭归县国有资本经营支出预算表" sheetId="12" r:id="rId17"/>
    <sheet name="2021年秭归县本级国有资本经营支出预算" sheetId="13" r:id="rId18"/>
    <sheet name="2021年秭归县社会保险基金收入预算表" sheetId="14" r:id="rId19"/>
    <sheet name="2021年秭归县本级社会保险基金收入表" sheetId="15" r:id="rId20"/>
    <sheet name="2021年秭归县社会保险基金支出预算表" sheetId="16" r:id="rId21"/>
    <sheet name="2021年秭归县本级社会保险基金支出预算表" sheetId="17" r:id="rId22"/>
    <sheet name="2021年秭归县财政收入预算表" sheetId="18" r:id="rId23"/>
    <sheet name="2021年秭归县财政支出预算表" sheetId="19" r:id="rId24"/>
  </sheets>
  <definedNames>
    <definedName name="_xlnm._FilterDatabase" localSheetId="5" hidden="1">'2021年秭归县本级一般公共预算支出明细表'!$A$4:$D$396</definedName>
  </definedNames>
  <calcPr calcId="144525"/>
</workbook>
</file>

<file path=xl/sharedStrings.xml><?xml version="1.0" encoding="utf-8"?>
<sst xmlns="http://schemas.openxmlformats.org/spreadsheetml/2006/main" count="880" uniqueCount="616">
  <si>
    <t>2021年秭归县一般公共预算收入预算表</t>
  </si>
  <si>
    <t>表二十二</t>
  </si>
  <si>
    <t>单位：万元</t>
  </si>
  <si>
    <t>项目</t>
  </si>
  <si>
    <t>2020年完成数</t>
  </si>
  <si>
    <t>2021年预算数</t>
  </si>
  <si>
    <t>增长+-%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</si>
  <si>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</si>
  <si>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</si>
  <si>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</si>
  <si>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</si>
  <si>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</si>
  <si>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</si>
  <si>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</si>
  <si>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</si>
  <si>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</si>
  <si>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</si>
  <si>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</si>
  <si>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</si>
  <si>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</si>
  <si>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烟叶税</t>
  </si>
  <si>
    <t>环境保护税</t>
  </si>
  <si>
    <t>其他税收收入</t>
  </si>
  <si>
    <t>二、非税收入</t>
  </si>
  <si>
    <t>专项收入</t>
  </si>
  <si>
    <t>行政事业性收费</t>
  </si>
  <si>
    <t>罚没收入</t>
  </si>
  <si>
    <t>国有资源（资产）有偿使用收入</t>
  </si>
  <si>
    <t>捐赠收入</t>
  </si>
  <si>
    <t>政府住房基金收入</t>
  </si>
  <si>
    <t>其他收入</t>
  </si>
  <si>
    <t>收入合计</t>
  </si>
  <si>
    <t>2021年秭归县本级一般公共预算收入预算表</t>
  </si>
  <si>
    <t>表二十三</t>
  </si>
  <si>
    <t>一、地方公共财政预算收入</t>
  </si>
  <si>
    <t>（一）税收收入</t>
  </si>
  <si>
    <t>（二）非税收入</t>
  </si>
  <si>
    <t>二、上级补助收入</t>
  </si>
  <si>
    <t>（一）返还性收入</t>
  </si>
  <si>
    <t>成品油税费改革返还性收入</t>
  </si>
  <si>
    <t>增值税税收返还收入</t>
  </si>
  <si>
    <t>消费税税收返还收入</t>
  </si>
  <si>
    <t>增值税"五五分享"税收返还收入</t>
  </si>
  <si>
    <t>财政体制调整核定返还收入</t>
  </si>
  <si>
    <t>（二）一般性转移支付收入</t>
  </si>
  <si>
    <t>均衡性转移支付收入</t>
  </si>
  <si>
    <t>县级基本财力保障</t>
  </si>
  <si>
    <t>结算补助收入</t>
  </si>
  <si>
    <t>资源枯竭型城市转移支付补助收入</t>
  </si>
  <si>
    <t>企事业单位划转补助收入</t>
  </si>
  <si>
    <t>产粮（油）大县奖励资金收入</t>
  </si>
  <si>
    <t>重点生态功能区转移支付收入</t>
  </si>
  <si>
    <t>固定数额补助收入</t>
  </si>
  <si>
    <t>革命老区转移支付收入</t>
  </si>
  <si>
    <t>民族地区转移支付收入</t>
  </si>
  <si>
    <t>贫困地区转移支付收入</t>
  </si>
  <si>
    <t>公共安全共同财政事权转移支付收入</t>
  </si>
  <si>
    <t>教育共同财政事权转移支付收入</t>
  </si>
  <si>
    <t>科技共同财政事权转移支付收入</t>
  </si>
  <si>
    <t>文化旅游体育与传媒共同事权转移支付收入</t>
  </si>
  <si>
    <t>社会保障和就业共同财政事权转移支付收入</t>
  </si>
  <si>
    <t>卫生健康共同财政事权转移支付收入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</si>
  <si>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</si>
  <si>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</si>
  <si>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</si>
  <si>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</si>
  <si>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</si>
  <si>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</si>
  <si>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其他一般性转移支付收入</t>
  </si>
  <si>
    <t>（三）专项转移支付收入</t>
  </si>
  <si>
    <t>三、地方政府债券转贷</t>
  </si>
  <si>
    <t>新增债券</t>
  </si>
  <si>
    <t>置换债券</t>
  </si>
  <si>
    <t>四、下级上解收入</t>
  </si>
  <si>
    <t>五、调入资金（基金调入）</t>
  </si>
  <si>
    <t>六、调入资金（其他调入）</t>
  </si>
  <si>
    <t>七、调入预算稳定调节基金</t>
  </si>
  <si>
    <t>八、上年结转</t>
  </si>
  <si>
    <t>2021年秭归县一般公共预算税收返还和转移支付表</t>
  </si>
  <si>
    <t>表二十四</t>
  </si>
  <si>
    <t>一、返还性收入</t>
  </si>
  <si>
    <t>二、一般性转移支付收入</t>
  </si>
  <si>
    <t>三、专项转移支付收入</t>
  </si>
  <si>
    <t>合计</t>
  </si>
  <si>
    <t>2021年秭归县一般公共预算支出预算表</t>
  </si>
  <si>
    <t>表二十五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</si>
  <si>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</si>
  <si>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</si>
  <si>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</si>
  <si>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</si>
  <si>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</si>
  <si>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</si>
  <si>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</si>
  <si>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八、医疗卫生和计划生育支出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</si>
  <si>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</si>
  <si>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</si>
  <si>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</si>
  <si>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</si>
  <si>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</si>
  <si>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</si>
  <si>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</si>
  <si>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</si>
  <si>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</si>
  <si>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</si>
  <si>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</si>
  <si>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</si>
  <si>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二十一、债务付息支出</t>
  </si>
  <si>
    <t>二十二、其他支出</t>
  </si>
  <si>
    <t>二十三、债务发行费</t>
  </si>
  <si>
    <t>支出合计</t>
  </si>
  <si>
    <t>2021年秭归县本级一般公共预算支出预算表</t>
  </si>
  <si>
    <t>表二十六</t>
  </si>
  <si>
    <t>备注</t>
  </si>
  <si>
    <t>一、地方公共财政预算支出合计</t>
  </si>
  <si>
    <t>（一）一般公共服务支出</t>
  </si>
  <si>
    <t>（二）国防支出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</si>
  <si>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</si>
  <si>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</si>
  <si>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</si>
  <si>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</si>
  <si>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</si>
  <si>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（八）医疗卫生和计划生育支出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</si>
  <si>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</si>
  <si>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</si>
  <si>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</si>
  <si>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</si>
  <si>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</si>
  <si>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</si>
  <si>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</si>
  <si>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</si>
  <si>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</si>
  <si>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</si>
  <si>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（十九）灾害防治及应急管理支出</t>
  </si>
  <si>
    <t>（二十）预备费</t>
  </si>
  <si>
    <t>（二十一）债务付息支出</t>
  </si>
  <si>
    <t>（二十二）其他支出</t>
  </si>
  <si>
    <t>（二十三）债务发行费</t>
  </si>
  <si>
    <t>二、上解上级支出</t>
  </si>
  <si>
    <t>（一）原体制上解支出</t>
  </si>
  <si>
    <t>（二）调整完善财政体制上解</t>
  </si>
  <si>
    <t>（三）专项上解支出</t>
  </si>
  <si>
    <t>（四）出口退税专项上解基数</t>
  </si>
  <si>
    <t>三、地方政府债券还本支出</t>
  </si>
  <si>
    <t>（一）置换债券安排的还本支出</t>
  </si>
  <si>
    <t>四、补助下级支出</t>
  </si>
  <si>
    <t>五、调出资金</t>
  </si>
  <si>
    <t>六、安排预算稳定调节基金</t>
  </si>
  <si>
    <t>七、结转下年</t>
  </si>
  <si>
    <t>2021年秭归县一般公共预算支出明细表</t>
  </si>
  <si>
    <t>表二十七</t>
  </si>
  <si>
    <t>科目编码</t>
  </si>
  <si>
    <t>功能分类科目名称</t>
  </si>
  <si>
    <t>一般公共服务</t>
  </si>
  <si>
    <t xml:space="preserve">    人大事务</t>
  </si>
  <si>
    <t xml:space="preserve">      行政运行</t>
  </si>
  <si>
    <t xml:space="preserve">      代表工作</t>
  </si>
  <si>
    <t xml:space="preserve">      其他人大事务支出</t>
  </si>
  <si>
    <t xml:space="preserve">    政协事务</t>
  </si>
  <si>
    <t xml:space="preserve">      其他政协事务支出</t>
  </si>
  <si>
    <t xml:space="preserve">    政府办公厅(室)及相关机构事务</t>
  </si>
  <si>
    <t xml:space="preserve">      一般行政管理事务</t>
  </si>
  <si>
    <t xml:space="preserve">      信访事务</t>
  </si>
  <si>
    <t xml:space="preserve">      事业运行</t>
  </si>
  <si>
    <t xml:space="preserve">      其他政府办公厅（室）及相关机构事务支出</t>
  </si>
  <si>
    <t xml:space="preserve">    发展与改革事务</t>
  </si>
  <si>
    <t xml:space="preserve">    统计信息事务</t>
  </si>
  <si>
    <t xml:space="preserve">      专项统计业务</t>
  </si>
  <si>
    <t xml:space="preserve">      专项普查活动</t>
  </si>
  <si>
    <t xml:space="preserve">      统计抽样调查</t>
  </si>
  <si>
    <t xml:space="preserve">    财政事务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</si>
  <si>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</si>
  <si>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</si>
  <si>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</si>
  <si>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</si>
  <si>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</si>
  <si>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</si>
  <si>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</si>
  <si>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</si>
  <si>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</si>
  <si>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</si>
  <si>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纪检监察事务</t>
  </si>
  <si>
    <t xml:space="preserve">      机关服务</t>
  </si>
  <si>
    <t xml:space="preserve">    商贸事务</t>
  </si>
  <si>
    <t xml:space="preserve">      招商引资</t>
  </si>
  <si>
    <t xml:space="preserve">    民族事务</t>
  </si>
  <si>
    <t xml:space="preserve">      其他民族事务支出</t>
  </si>
  <si>
    <t xml:space="preserve">    档案事务</t>
  </si>
  <si>
    <t xml:space="preserve">      其他档案事务支出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</si>
  <si>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</si>
  <si>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</si>
  <si>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</si>
  <si>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党委办公厅（室）及相关机构事务</t>
  </si>
  <si>
    <t xml:space="preserve">      其他党委办公厅（室）及相关机构事务支出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</si>
  <si>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</si>
  <si>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</si>
  <si>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</si>
  <si>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统战事务</t>
  </si>
  <si>
    <t xml:space="preserve">    其他共产党事务支出</t>
  </si>
  <si>
    <t xml:space="preserve">    市场监督管理事务</t>
  </si>
  <si>
    <t xml:space="preserve">      市场主体管理</t>
  </si>
  <si>
    <t xml:space="preserve">      质量基础</t>
  </si>
  <si>
    <t xml:space="preserve">      药品事务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</si>
  <si>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</si>
  <si>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</si>
  <si>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</si>
  <si>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其他一般公共服务支出</t>
  </si>
  <si>
    <t>国防支出</t>
  </si>
  <si>
    <t xml:space="preserve">    国防动员</t>
  </si>
  <si>
    <t xml:space="preserve">      兵役征集</t>
  </si>
  <si>
    <t xml:space="preserve">      民兵</t>
  </si>
  <si>
    <t>四、公共安全支出</t>
  </si>
  <si>
    <t xml:space="preserve">    公安</t>
  </si>
  <si>
    <t xml:space="preserve">      执法办案</t>
  </si>
  <si>
    <t xml:space="preserve">      其他公安支出</t>
  </si>
  <si>
    <t xml:space="preserve">    司法</t>
  </si>
  <si>
    <t xml:space="preserve">      基层司法业务</t>
  </si>
  <si>
    <t xml:space="preserve">      公共法律服务</t>
  </si>
  <si>
    <t xml:space="preserve">      法治建设</t>
  </si>
  <si>
    <t xml:space="preserve">      其他司法支出</t>
  </si>
  <si>
    <t xml:space="preserve">    强制隔离戒毒</t>
  </si>
  <si>
    <t xml:space="preserve">      其他强制隔离戒毒支出</t>
  </si>
  <si>
    <t>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</si>
  <si>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</si>
  <si>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</si>
  <si>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</si>
  <si>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</si>
  <si>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</si>
  <si>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</si>
  <si>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</si>
  <si>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职业教育</t>
  </si>
  <si>
    <t xml:space="preserve">      中等职业教育</t>
  </si>
  <si>
    <t xml:space="preserve">    特殊教育</t>
  </si>
  <si>
    <t xml:space="preserve">      特殊学校教育</t>
  </si>
  <si>
    <t xml:space="preserve">    进修及培训</t>
  </si>
  <si>
    <t xml:space="preserve">      干部教育</t>
  </si>
  <si>
    <t>科学技术支出</t>
  </si>
  <si>
    <t xml:space="preserve">    科学技术管理事务</t>
  </si>
  <si>
    <t xml:space="preserve">      其他科学技术管理事务支出</t>
  </si>
  <si>
    <t xml:space="preserve">    技术研究与开发</t>
  </si>
  <si>
    <t xml:space="preserve">      科技成果转化与扩散</t>
  </si>
  <si>
    <t xml:space="preserve">    科学技术普及</t>
  </si>
  <si>
    <t xml:space="preserve">      科普活动</t>
  </si>
  <si>
    <t xml:space="preserve">      科技馆站</t>
  </si>
  <si>
    <t xml:space="preserve">      其他科学技术普及支出</t>
  </si>
  <si>
    <t xml:space="preserve">    其他科学技术支出</t>
  </si>
  <si>
    <t xml:space="preserve">      其他科学技术支出</t>
  </si>
  <si>
    <t>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</si>
  <si>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</si>
  <si>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</si>
  <si>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</si>
  <si>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文化活动</t>
  </si>
  <si>
    <t xml:space="preserve">      群众文化</t>
  </si>
  <si>
    <t xml:space="preserve">      文化创作与保护</t>
  </si>
  <si>
    <t xml:space="preserve">      文化和旅游市场管理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</si>
  <si>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</si>
  <si>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</si>
  <si>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</si>
  <si>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</si>
  <si>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其他文物支出</t>
  </si>
  <si>
    <t xml:space="preserve">    体育</t>
  </si>
  <si>
    <t xml:space="preserve">      体育竞赛</t>
  </si>
  <si>
    <t xml:space="preserve">      体育场馆</t>
  </si>
  <si>
    <t xml:space="preserve">      其他体育支出</t>
  </si>
  <si>
    <t xml:space="preserve">    新闻出版电影</t>
  </si>
  <si>
    <t xml:space="preserve">      出版发行</t>
  </si>
  <si>
    <t xml:space="preserve">    广播电视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</si>
  <si>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</si>
  <si>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</si>
  <si>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</si>
  <si>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</si>
  <si>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</si>
  <si>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</si>
  <si>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社会保障和就业支出</t>
  </si>
  <si>
    <t xml:space="preserve">    人力资源和社会保障管理事务</t>
  </si>
  <si>
    <t xml:space="preserve">      就业管理事务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</si>
  <si>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</si>
  <si>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</si>
  <si>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</si>
  <si>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</si>
  <si>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</si>
  <si>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</si>
  <si>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行政事业单位养老支出</t>
  </si>
  <si>
    <t xml:space="preserve">      对机关事业单位基本养老保险基金的补助</t>
  </si>
  <si>
    <t xml:space="preserve">    就业补助</t>
  </si>
  <si>
    <t xml:space="preserve">      就业创业服务补贴</t>
  </si>
  <si>
    <t xml:space="preserve">      职业培训补贴</t>
  </si>
  <si>
    <t xml:space="preserve">      公益性岗位补贴</t>
  </si>
  <si>
    <t xml:space="preserve">      其他就业补助支出</t>
  </si>
  <si>
    <t xml:space="preserve">    抚恤</t>
  </si>
  <si>
    <t xml:space="preserve">      在乡复员、退伍军人生活补助</t>
  </si>
  <si>
    <t xml:space="preserve">      义务兵优待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</si>
  <si>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</si>
  <si>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</si>
  <si>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</si>
  <si>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</si>
  <si>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</si>
  <si>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</si>
  <si>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</si>
  <si>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</si>
  <si>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</si>
  <si>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</si>
  <si>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</si>
  <si>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养老服务</t>
  </si>
  <si>
    <t xml:space="preserve">    残疾人事业</t>
  </si>
  <si>
    <t xml:space="preserve">      残疾人康复</t>
  </si>
  <si>
    <t xml:space="preserve">      残疾人就业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</si>
  <si>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</si>
  <si>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</si>
  <si>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</si>
  <si>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</si>
  <si>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</si>
  <si>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</si>
  <si>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</si>
  <si>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</si>
  <si>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</si>
  <si>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</si>
  <si>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</si>
  <si>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</si>
  <si>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</si>
  <si>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</si>
  <si>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退役军人管理事务</t>
  </si>
  <si>
    <t>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</si>
  <si>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</si>
  <si>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</si>
  <si>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</si>
  <si>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</si>
  <si>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</si>
  <si>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妇幼保健医院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</si>
  <si>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</si>
  <si>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</si>
  <si>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</si>
  <si>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</si>
  <si>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</si>
  <si>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</si>
  <si>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</si>
  <si>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应急救治机构</t>
  </si>
  <si>
    <t xml:space="preserve">      基本公共卫生服务</t>
  </si>
  <si>
    <t xml:space="preserve">      重大公共卫生服务</t>
  </si>
  <si>
    <t xml:space="preserve">      其他公共卫生支出</t>
  </si>
  <si>
    <t xml:space="preserve">    中医药</t>
  </si>
  <si>
    <t xml:space="preserve">      其他中医药支出</t>
  </si>
  <si>
    <t xml:space="preserve">    计划生育事务</t>
  </si>
  <si>
    <t xml:space="preserve">      计划生育服务</t>
  </si>
  <si>
    <t xml:space="preserve">      其他计划生育事务支出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</si>
  <si>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</si>
  <si>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</si>
  <si>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</si>
  <si>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</si>
  <si>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</si>
  <si>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</si>
  <si>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</si>
  <si>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</si>
  <si>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</si>
  <si>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</si>
  <si>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其他卫生健康支出</t>
  </si>
  <si>
    <t>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</si>
  <si>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</si>
  <si>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</si>
  <si>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</si>
  <si>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其他环境保护管理事务支出</t>
  </si>
  <si>
    <t xml:space="preserve">    污染防治</t>
  </si>
  <si>
    <t xml:space="preserve">      水体</t>
  </si>
  <si>
    <t xml:space="preserve">      固体废弃物与化学品</t>
  </si>
  <si>
    <t xml:space="preserve">      其他污染防治支出</t>
  </si>
  <si>
    <t xml:space="preserve">    自然生态保护</t>
  </si>
  <si>
    <t xml:space="preserve">      农村环境保护</t>
  </si>
  <si>
    <t xml:space="preserve">    退耕还林还草</t>
  </si>
  <si>
    <t xml:space="preserve">      退耕现金</t>
  </si>
  <si>
    <t>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</si>
  <si>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</si>
  <si>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</si>
  <si>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</si>
  <si>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</si>
  <si>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</si>
  <si>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城乡社区公共设施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</si>
  <si>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</si>
  <si>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</si>
  <si>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</si>
  <si>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</si>
  <si>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农林水支出</t>
  </si>
  <si>
    <t xml:space="preserve">    农业农村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</si>
  <si>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</si>
  <si>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</si>
  <si>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</si>
  <si>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</si>
  <si>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</si>
  <si>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</si>
  <si>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</si>
  <si>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</si>
  <si>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</si>
  <si>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</si>
  <si>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</si>
  <si>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农田建设</t>
  </si>
  <si>
    <t xml:space="preserve">    林业和草原</t>
  </si>
  <si>
    <t xml:space="preserve">      事业机构</t>
  </si>
  <si>
    <t xml:space="preserve">      森林资源培育</t>
  </si>
  <si>
    <t xml:space="preserve">      森林资源管理</t>
  </si>
  <si>
    <t xml:space="preserve">      森林生态效益补偿</t>
  </si>
  <si>
    <t xml:space="preserve">      林业草原防灾减灾</t>
  </si>
  <si>
    <t xml:space="preserve">      行业业务管理</t>
  </si>
  <si>
    <t xml:space="preserve">      其他林业和草原支出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</si>
  <si>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</si>
  <si>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</si>
  <si>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</si>
  <si>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</si>
  <si>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防汛</t>
  </si>
  <si>
    <t xml:space="preserve">      农村水利</t>
  </si>
  <si>
    <t xml:space="preserve">      其他水利支出</t>
  </si>
  <si>
    <t xml:space="preserve">    巩固脱贫衔接乡村振兴</t>
  </si>
  <si>
    <t xml:space="preserve">      农村基础设施建设</t>
  </si>
  <si>
    <t xml:space="preserve">      生产发展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</si>
  <si>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</si>
  <si>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</si>
  <si>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</si>
  <si>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</si>
  <si>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对村集体经济组织的补助</t>
  </si>
  <si>
    <t>交通运输支出</t>
  </si>
  <si>
    <t xml:space="preserve">    公路水路运输</t>
  </si>
  <si>
    <t xml:space="preserve">      公路建设</t>
  </si>
  <si>
    <t xml:space="preserve">      公路养护</t>
  </si>
  <si>
    <t xml:space="preserve">      公路运输管理</t>
  </si>
  <si>
    <t xml:space="preserve">      港口设施</t>
  </si>
  <si>
    <t xml:space="preserve">      航道维护</t>
  </si>
  <si>
    <t xml:space="preserve">      水路运输管理支出</t>
  </si>
  <si>
    <t xml:space="preserve">      其他公路水路运输支出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</si>
  <si>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</si>
  <si>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</si>
  <si>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</si>
  <si>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>资源勘探工业信息等支出</t>
  </si>
  <si>
    <t xml:space="preserve">    制造业</t>
  </si>
  <si>
    <t xml:space="preserve">      其他制造业支出</t>
  </si>
  <si>
    <t xml:space="preserve">    工业和信息产业监管</t>
  </si>
  <si>
    <t xml:space="preserve">    支持中小企业发展和管理支出</t>
  </si>
  <si>
    <t xml:space="preserve">      中小企业发展专项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</si>
  <si>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</si>
  <si>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</si>
  <si>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</si>
  <si>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>商业服务业等支出</t>
  </si>
  <si>
    <t xml:space="preserve">    商业流通事务</t>
  </si>
  <si>
    <t>自然资源海洋气象等支出</t>
  </si>
  <si>
    <t xml:space="preserve">    自然资源事务</t>
  </si>
  <si>
    <t xml:space="preserve">      自然资源规划及管理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</si>
  <si>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</si>
  <si>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</si>
  <si>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</si>
  <si>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气象事务</t>
  </si>
  <si>
    <t xml:space="preserve">      气象事业机构</t>
  </si>
  <si>
    <t xml:space="preserve">      气象服务</t>
  </si>
  <si>
    <t>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</si>
  <si>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</si>
  <si>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</si>
  <si>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</si>
  <si>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</si>
  <si>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</si>
  <si>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</si>
  <si>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</si>
  <si>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</si>
  <si>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城乡社区住宅</t>
  </si>
  <si>
    <t xml:space="preserve">      公有住房建设和维修改造支出</t>
  </si>
  <si>
    <t>粮油物资储备支出</t>
  </si>
  <si>
    <t xml:space="preserve">    粮油物资事务</t>
  </si>
  <si>
    <t xml:space="preserve">      粮食风险基金</t>
  </si>
  <si>
    <t xml:space="preserve">      其他粮油物资事务支出</t>
  </si>
  <si>
    <t>灾害防治及应急管理支出</t>
  </si>
  <si>
    <t xml:space="preserve">    应急管理事务</t>
  </si>
  <si>
    <t xml:space="preserve">      灾害风险防治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</si>
  <si>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</si>
  <si>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</si>
  <si>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</si>
  <si>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</si>
  <si>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</si>
  <si>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</si>
  <si>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</si>
  <si>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</si>
  <si>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</si>
  <si>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</si>
  <si>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</si>
  <si>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</si>
  <si>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>预备费</t>
  </si>
  <si>
    <t>债务付息支出</t>
  </si>
  <si>
    <t xml:space="preserve">    地方政府一般债务付息支出</t>
  </si>
  <si>
    <t xml:space="preserve">      地方政府一般债券付息支出</t>
  </si>
  <si>
    <t>2021年本级基本支出预算表</t>
  </si>
  <si>
    <t>表二十八</t>
  </si>
  <si>
    <t>科目名称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</si>
  <si>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</si>
  <si>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</si>
  <si>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</si>
  <si>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</si>
  <si>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</si>
  <si>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</si>
  <si>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</si>
  <si>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</si>
  <si>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</si>
  <si>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</si>
  <si>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</si>
  <si>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</si>
  <si>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公务用车运行维护费</t>
  </si>
  <si>
    <t>维修（护）费</t>
  </si>
  <si>
    <t>其他商品和服务支出</t>
  </si>
  <si>
    <t>对事业单位经常性补助</t>
  </si>
  <si>
    <t>工资福利支出</t>
  </si>
  <si>
    <t>商品和服务支出</t>
  </si>
  <si>
    <t>对个人和家庭的补助</t>
  </si>
  <si>
    <t>社会福利和救助</t>
  </si>
  <si>
    <t>离退休费</t>
  </si>
  <si>
    <t>其他对个人和家庭的补助</t>
  </si>
  <si>
    <t>2021年秭归县政府一般债务余额限额表</t>
  </si>
  <si>
    <t>表二十九</t>
  </si>
  <si>
    <t>2020年底</t>
  </si>
  <si>
    <t>地方政府一般债务限额</t>
  </si>
  <si>
    <t>地方政府一般债务余额</t>
  </si>
  <si>
    <t>2021年秭归县政府性基金收入预算表</t>
  </si>
  <si>
    <t>表三十</t>
  </si>
  <si>
    <t>一、国有土地收益基金收入</t>
  </si>
  <si>
    <t>二、国有土地使用权出让收入</t>
  </si>
  <si>
    <t>三、城市基础设施配套费收入</t>
  </si>
  <si>
    <t>四、车辆通行费收入</t>
  </si>
  <si>
    <t>五、污水处理费收入</t>
  </si>
  <si>
    <t>六、专项债券对应项目专项收入</t>
  </si>
  <si>
    <t>收入总计</t>
  </si>
  <si>
    <t>2021年秭归县本级政府性基金收入预算表</t>
  </si>
  <si>
    <t>表三十一</t>
  </si>
  <si>
    <t>上年结转收入</t>
  </si>
  <si>
    <t>债券转贷收入</t>
  </si>
  <si>
    <t>专项转移支付收入</t>
  </si>
  <si>
    <t>调入资金</t>
  </si>
  <si>
    <t>2021年秭归县政府性基金转移支付表</t>
  </si>
  <si>
    <t>表三十二</t>
  </si>
  <si>
    <t>一、大中型水库移民后期扶持基金</t>
  </si>
  <si>
    <t>二、三峡水库库区基金</t>
  </si>
  <si>
    <t>三、国家重大水利工程建设基金</t>
  </si>
  <si>
    <t>四、彩票公益金</t>
  </si>
  <si>
    <t>五、抗疫特别国债</t>
  </si>
  <si>
    <t>转移支付收入合计</t>
  </si>
  <si>
    <t>2021年秭归县政府性基金支出预算表</t>
  </si>
  <si>
    <t>表三十三</t>
  </si>
  <si>
    <t>一、文化旅游体育与传媒支出</t>
  </si>
  <si>
    <t>二、社会保障和就业支出</t>
  </si>
  <si>
    <t>三、城乡社区支出</t>
  </si>
  <si>
    <t>四、农林水支出</t>
  </si>
  <si>
    <t>五、交通运输支出</t>
  </si>
  <si>
    <t>六、其他支出</t>
  </si>
  <si>
    <t>七、债务付息支出</t>
  </si>
  <si>
    <t>八、债务发行费用支出</t>
  </si>
  <si>
    <t>九、抗疫特别国债安排的支出</t>
  </si>
  <si>
    <t>支出总计</t>
  </si>
  <si>
    <t>2021年秭归县本级政府性基金支出预算表</t>
  </si>
  <si>
    <t>表三十四</t>
  </si>
  <si>
    <t>国家电影事业发展专项资金安排的支出</t>
  </si>
  <si>
    <t>旅游发展基金支出</t>
  </si>
  <si>
    <t>大中型水库移民后期扶持基金支出</t>
  </si>
  <si>
    <t>国有土地使用权出让收入安排的支出</t>
  </si>
  <si>
    <t>国有土地收益基金安排的支出</t>
  </si>
  <si>
    <t>城市基础设施配套费安排的支出</t>
  </si>
  <si>
    <t>污水处理费安排的支出</t>
  </si>
  <si>
    <t>大中型水库库区基金安排的支出</t>
  </si>
  <si>
    <t>三峡水库库区基金支出</t>
  </si>
  <si>
    <t>国家重大水利工程建设基金安排的支出</t>
  </si>
  <si>
    <t>车辆通行费安排的支出</t>
  </si>
  <si>
    <t>其他政府性基金及对应专项债务收入安排的支出</t>
  </si>
  <si>
    <t>彩票公益金安排的支出</t>
  </si>
  <si>
    <t>地方政府专项债务付息支出</t>
  </si>
  <si>
    <t>八、债务发行费支出</t>
  </si>
  <si>
    <t>地方政府专项债务发行费用支出</t>
  </si>
  <si>
    <t>抗疫相关支出</t>
  </si>
  <si>
    <t>债务还本支出</t>
  </si>
  <si>
    <t>调出资金</t>
  </si>
  <si>
    <t>结转下年</t>
  </si>
  <si>
    <t>2021年秭归县政府专项债务余额限额表</t>
  </si>
  <si>
    <t>表三十五</t>
  </si>
  <si>
    <t>地方政府专项债务限额</t>
  </si>
  <si>
    <t>地方政府专项债务余额</t>
  </si>
  <si>
    <t>2021年秭归县国有资本经营收入预算表</t>
  </si>
  <si>
    <t>表三十六</t>
  </si>
  <si>
    <t>一、利润收入</t>
  </si>
  <si>
    <t>二、股利、利息收入</t>
  </si>
  <si>
    <t>2021年秭归县本级国有资本经营收入预算表</t>
  </si>
  <si>
    <t>表三十七</t>
  </si>
  <si>
    <t>转移性收入</t>
  </si>
  <si>
    <t>2021年秭归县国有资本经营支出预算表</t>
  </si>
  <si>
    <t>表三十八</t>
  </si>
  <si>
    <t>一、解决历史遗留问题及改革成本支出</t>
  </si>
  <si>
    <t>二、国有企业资本金注入</t>
  </si>
  <si>
    <t>2021年秭归县本级国有资本经营支出预算</t>
  </si>
  <si>
    <t>表三十九</t>
  </si>
  <si>
    <t>2021年秭归县社会保险基金收入预算表</t>
  </si>
  <si>
    <t>表四十</t>
  </si>
  <si>
    <t>一、企业职工基本养老保险基金</t>
  </si>
  <si>
    <t>二、城乡居民基本养老保险基金</t>
  </si>
  <si>
    <t>三、城镇职工基本医疗保险基金</t>
  </si>
  <si>
    <t>四、居民基本医疗保险基金</t>
  </si>
  <si>
    <t>五、工伤保险基金</t>
  </si>
  <si>
    <t>六、失业保险基金</t>
  </si>
  <si>
    <t>七、机关事业养老保险基金</t>
  </si>
  <si>
    <t>2021年秭归县本级社会保险基金收入表</t>
  </si>
  <si>
    <t>表四十一</t>
  </si>
  <si>
    <t>历年滚存结余</t>
  </si>
  <si>
    <t>2021年秭归县社会保险基金支出预算表</t>
  </si>
  <si>
    <t>表四十二</t>
  </si>
  <si>
    <t>2021年秭归县本级社会保险基金支出预算表</t>
  </si>
  <si>
    <t>表四十三</t>
  </si>
  <si>
    <t>2021年秭归县财政收入预算表</t>
  </si>
  <si>
    <t>表四十四</t>
  </si>
  <si>
    <t>一、一般公共预算收入</t>
  </si>
  <si>
    <t>其中：本级收入</t>
  </si>
  <si>
    <t>二、政府性基金收入</t>
  </si>
  <si>
    <t>三、国有资本经营收入</t>
  </si>
  <si>
    <t xml:space="preserve">                     其中：本级收入</t>
  </si>
  <si>
    <t>2021年秭归县财政支出预算表</t>
  </si>
  <si>
    <t>表四十五</t>
  </si>
  <si>
    <t>一、一般公共预算支出</t>
  </si>
  <si>
    <t>其中：本级支出</t>
  </si>
  <si>
    <t>二、政府性基金支出</t>
  </si>
  <si>
    <t>三、国有资本经营支出</t>
  </si>
  <si>
    <t xml:space="preserve">                     其中：本级支出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</si>
</sst>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charset val="134"/>
    </font>
    <font>
      <b/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2"/>
    </xf>
    <xf numFmtId="0" fontId="1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50" applyFont="1" applyFill="1" applyBorder="1" applyAlignment="1" applyProtection="1">
      <alignment vertical="center"/>
    </xf>
    <xf numFmtId="176" fontId="8" fillId="0" borderId="1" xfId="5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5" fillId="0" borderId="2" xfId="0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vertical="center"/>
    </xf>
    <xf numFmtId="0" fontId="10" fillId="0" borderId="1" xfId="0" applyFont="1" applyFill="1" applyBorder="1" applyAlignment="1" applyProtection="1">
      <alignment horizontal="left" vertical="center"/>
      <protection locked="0"/>
    </xf>
    <xf numFmtId="176" fontId="10" fillId="0" borderId="2" xfId="0" applyNumberFormat="1" applyFont="1" applyFill="1" applyBorder="1" applyAlignment="1" applyProtection="1">
      <alignment horizontal="left" vertical="center"/>
      <protection locked="0"/>
    </xf>
    <xf numFmtId="0" fontId="10" fillId="0" borderId="1" xfId="0" applyFon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horizontal="left" vertical="center"/>
      <protection locked="0"/>
    </xf>
    <xf numFmtId="176" fontId="6" fillId="0" borderId="2" xfId="0" applyNumberFormat="1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0" fontId="6" fillId="0" borderId="2" xfId="0" applyFont="1" applyFill="1" applyBorder="1" applyAlignment="1" applyProtection="1">
      <alignment vertical="center"/>
      <protection locked="0"/>
    </xf>
    <xf numFmtId="177" fontId="6" fillId="0" borderId="2" xfId="0" applyNumberFormat="1" applyFont="1" applyFill="1" applyBorder="1" applyAlignment="1" applyProtection="1">
      <alignment horizontal="left" vertical="center"/>
      <protection locked="0"/>
    </xf>
    <xf numFmtId="177" fontId="10" fillId="0" borderId="2" xfId="0" applyNumberFormat="1" applyFont="1" applyFill="1" applyBorder="1" applyAlignment="1" applyProtection="1">
      <alignment horizontal="left" vertical="center"/>
      <protection locked="0"/>
    </xf>
    <xf numFmtId="176" fontId="10" fillId="0" borderId="3" xfId="0" applyNumberFormat="1" applyFont="1" applyFill="1" applyBorder="1" applyAlignment="1" applyProtection="1">
      <alignment horizontal="left" vertical="center"/>
      <protection locked="0"/>
    </xf>
    <xf numFmtId="177" fontId="6" fillId="0" borderId="3" xfId="0" applyNumberFormat="1" applyFont="1" applyFill="1" applyBorder="1" applyAlignment="1" applyProtection="1">
      <alignment horizontal="left" vertical="center"/>
      <protection locked="0"/>
    </xf>
    <xf numFmtId="0" fontId="10" fillId="0" borderId="3" xfId="0" applyFont="1" applyFill="1" applyBorder="1" applyAlignment="1" applyProtection="1">
      <alignment vertical="center"/>
      <protection locked="0"/>
    </xf>
    <xf numFmtId="0" fontId="10" fillId="0" borderId="2" xfId="0" applyFont="1" applyFill="1" applyBorder="1" applyAlignment="1" applyProtection="1">
      <alignment vertical="center"/>
      <protection locked="0"/>
    </xf>
    <xf numFmtId="0" fontId="6" fillId="0" borderId="1" xfId="0" applyNumberFormat="1" applyFont="1" applyFill="1" applyBorder="1" applyAlignment="1" applyProtection="1">
      <alignment vertical="center"/>
      <protection locked="0"/>
    </xf>
    <xf numFmtId="176" fontId="6" fillId="0" borderId="3" xfId="0" applyNumberFormat="1" applyFont="1" applyFill="1" applyBorder="1" applyAlignment="1" applyProtection="1">
      <alignment horizontal="left" vertical="center"/>
      <protection locked="0"/>
    </xf>
    <xf numFmtId="0" fontId="10" fillId="0" borderId="2" xfId="0" applyFont="1" applyFill="1" applyBorder="1" applyAlignment="1" applyProtection="1">
      <alignment horizontal="left" vertical="center"/>
      <protection locked="0"/>
    </xf>
    <xf numFmtId="0" fontId="10" fillId="0" borderId="4" xfId="0" applyFont="1" applyFill="1" applyBorder="1" applyAlignment="1" applyProtection="1">
      <alignment vertical="center"/>
      <protection locked="0"/>
    </xf>
    <xf numFmtId="0" fontId="10" fillId="0" borderId="1" xfId="0" applyFont="1" applyFill="1" applyBorder="1" applyAlignment="1" applyProtection="1">
      <alignment vertical="center"/>
      <protection locked="0"/>
    </xf>
    <xf numFmtId="0" fontId="5" fillId="0" borderId="4" xfId="0" applyFont="1" applyFill="1" applyBorder="1" applyAlignment="1" applyProtection="1">
      <alignment vertical="center"/>
      <protection locked="0"/>
    </xf>
    <xf numFmtId="0" fontId="6" fillId="0" borderId="4" xfId="0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1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G29" sqref="G29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0</v>
      </c>
      <c r="B1" s="2"/>
      <c r="C1" s="2"/>
      <c r="D1" s="2"/>
    </row>
    <row r="2" spans="1:4">
      <c r="A2" s="1" t="s">
        <v>1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7</v>
      </c>
      <c r="B4" s="3">
        <v>29699</v>
      </c>
      <c r="C4" s="3">
        <f>SUM(C5:C19)</f>
        <v>40000</v>
      </c>
      <c r="D4" s="5">
        <f>(C4-B4)/B4</f>
        <v>0.346846695174922</v>
      </c>
    </row>
    <row r="5" spans="1:4">
      <c r="A5" s="9" t="s">
        <v>8</v>
      </c>
      <c r="B5" s="7">
        <v>15842</v>
      </c>
      <c r="C5" s="7">
        <v>16219</v>
      </c>
      <c r="D5" s="8">
        <f t="shared" ref="D5:D28" si="0">(C5-B5)/B5</f>
        <v>0.0237975003156167</v>
      </c>
    </row>
    <row r="6" spans="1:4">
      <c r="A6" s="9" t="s">
        <v>9</v>
      </c>
      <c r="B6" s="7">
        <v>5683</v>
      </c>
      <c r="C6" s="7">
        <v>4000</v>
      </c>
      <c r="D6" s="8">
        <f t="shared" si="0"/>
        <v>-0.296146401548478</v>
      </c>
    </row>
    <row r="7" spans="1:4">
      <c r="A7" s="9" t="s">
        <v>10</v>
      </c>
      <c r="B7" s="7">
        <v>1056</v>
      </c>
      <c r="C7" s="7">
        <v>950</v>
      </c>
      <c r="D7" s="8">
        <f t="shared" si="0"/>
        <v>-0.100378787878788</v>
      </c>
    </row>
    <row r="8" spans="1:4">
      <c r="A8" s="9" t="s">
        <v>11</v>
      </c>
      <c r="B8" s="7">
        <v>745</v>
      </c>
      <c r="C8" s="7">
        <v>1050</v>
      </c>
      <c r="D8" s="8">
        <f t="shared" si="0"/>
        <v>0.409395973154362</v>
      </c>
    </row>
    <row r="9" spans="1:4">
      <c r="A9" s="9" t="s">
        <v>12</v>
      </c>
      <c r="B9" s="7">
        <v>1567</v>
      </c>
      <c r="C9" s="7">
        <v>1450</v>
      </c>
      <c r="D9" s="8">
        <f t="shared" si="0"/>
        <v>-0.0746649649010849</v>
      </c>
    </row>
    <row r="10" spans="1:4">
      <c r="A10" s="9" t="s">
        <v>13</v>
      </c>
      <c r="B10" s="7">
        <v>803</v>
      </c>
      <c r="C10" s="7">
        <v>1050</v>
      </c>
      <c r="D10" s="8">
        <f t="shared" si="0"/>
        <v>0.307596513075965</v>
      </c>
    </row>
    <row r="11" spans="1:4">
      <c r="A11" s="9" t="s">
        <v>14</v>
      </c>
      <c r="B11" s="7">
        <v>385</v>
      </c>
      <c r="C11" s="7">
        <v>500</v>
      </c>
      <c r="D11" s="8">
        <f t="shared" si="0"/>
        <v>0.298701298701299</v>
      </c>
    </row>
    <row r="12" spans="1:4">
      <c r="A12" s="9" t="s">
        <v>15</v>
      </c>
      <c r="B12" s="7">
        <v>768</v>
      </c>
      <c r="C12" s="7">
        <v>1250</v>
      </c>
      <c r="D12" s="8">
        <f t="shared" si="0"/>
        <v>0.627604166666667</v>
      </c>
    </row>
    <row r="13" spans="1:4">
      <c r="A13" s="9" t="s">
        <v>16</v>
      </c>
      <c r="B13" s="7">
        <v>-2423</v>
      </c>
      <c r="C13" s="7">
        <v>3350</v>
      </c>
      <c r="D13" s="8">
        <f t="shared" si="0"/>
        <v>-2.38258357408172</v>
      </c>
    </row>
    <row r="14" spans="1:4">
      <c r="A14" s="9" t="s">
        <v>17</v>
      </c>
      <c r="B14" s="7">
        <v>920</v>
      </c>
      <c r="C14" s="7">
        <v>650</v>
      </c>
      <c r="D14" s="8">
        <f t="shared" si="0"/>
        <v>-0.293478260869565</v>
      </c>
    </row>
    <row r="15" spans="1:4">
      <c r="A15" s="9" t="s">
        <v>18</v>
      </c>
      <c r="B15" s="7">
        <v>1888</v>
      </c>
      <c r="C15" s="7">
        <v>4350</v>
      </c>
      <c r="D15" s="8">
        <f t="shared" si="0"/>
        <v>1.30402542372881</v>
      </c>
    </row>
    <row r="16" spans="1:4">
      <c r="A16" s="9" t="s">
        <v>19</v>
      </c>
      <c r="B16" s="7">
        <v>1986</v>
      </c>
      <c r="C16" s="7">
        <v>3750</v>
      </c>
      <c r="D16" s="8">
        <f t="shared" si="0"/>
        <v>0.88821752265861</v>
      </c>
    </row>
    <row r="17" spans="1:4">
      <c r="A17" s="9" t="s">
        <v>20</v>
      </c>
      <c r="B17" s="7">
        <v>1254</v>
      </c>
      <c r="C17" s="7">
        <v>1231</v>
      </c>
      <c r="D17" s="8">
        <f t="shared" si="0"/>
        <v>-0.018341307814992</v>
      </c>
    </row>
    <row r="18" spans="1:4">
      <c r="A18" s="9" t="s">
        <v>21</v>
      </c>
      <c r="B18" s="7">
        <v>277</v>
      </c>
      <c r="C18" s="7">
        <v>200</v>
      </c>
      <c r="D18" s="8">
        <f t="shared" si="0"/>
        <v>-0.277978339350181</v>
      </c>
    </row>
    <row r="19" spans="1:4">
      <c r="A19" s="9" t="s">
        <v>22</v>
      </c>
      <c r="B19" s="7">
        <v>-1052</v>
      </c>
      <c r="C19" s="7">
        <v>0</v>
      </c>
      <c r="D19" s="8">
        <f t="shared" si="0"/>
        <v>-1</v>
      </c>
    </row>
    <row r="20" spans="1:4">
      <c r="A20" s="4" t="s">
        <v>23</v>
      </c>
      <c r="B20" s="3">
        <v>9837</v>
      </c>
      <c r="C20" s="3">
        <f>SUM(C21:C27)</f>
        <v>15000</v>
      </c>
      <c r="D20" s="5">
        <f t="shared" si="0"/>
        <v>0.524855138761818</v>
      </c>
    </row>
    <row r="21" spans="1:4">
      <c r="A21" s="9" t="s">
        <v>24</v>
      </c>
      <c r="B21" s="7">
        <v>2484</v>
      </c>
      <c r="C21" s="7">
        <v>2500</v>
      </c>
      <c r="D21" s="8">
        <f t="shared" si="0"/>
        <v>0.00644122383252818</v>
      </c>
    </row>
    <row r="22" spans="1:4">
      <c r="A22" s="9" t="s">
        <v>25</v>
      </c>
      <c r="B22" s="7">
        <v>1862</v>
      </c>
      <c r="C22" s="7">
        <v>4500</v>
      </c>
      <c r="D22" s="8">
        <f t="shared" si="0"/>
        <v>1.41675617615467</v>
      </c>
    </row>
    <row r="23" spans="1:4">
      <c r="A23" s="9" t="s">
        <v>26</v>
      </c>
      <c r="B23" s="7">
        <v>1350</v>
      </c>
      <c r="C23" s="7">
        <v>2500</v>
      </c>
      <c r="D23" s="8">
        <f t="shared" si="0"/>
        <v>0.851851851851852</v>
      </c>
    </row>
    <row r="24" spans="1:4">
      <c r="A24" s="9" t="s">
        <v>27</v>
      </c>
      <c r="B24" s="7">
        <v>1082</v>
      </c>
      <c r="C24" s="7">
        <v>1900</v>
      </c>
      <c r="D24" s="8">
        <f t="shared" si="0"/>
        <v>0.756007393715342</v>
      </c>
    </row>
    <row r="25" spans="1:4">
      <c r="A25" s="9" t="s">
        <v>28</v>
      </c>
      <c r="B25" s="7">
        <v>2327</v>
      </c>
      <c r="C25" s="7">
        <v>3000</v>
      </c>
      <c r="D25" s="8">
        <f t="shared" si="0"/>
        <v>0.289213579716373</v>
      </c>
    </row>
    <row r="26" spans="1:4">
      <c r="A26" s="9" t="s">
        <v>29</v>
      </c>
      <c r="B26" s="7">
        <v>582</v>
      </c>
      <c r="C26" s="7">
        <v>600</v>
      </c>
      <c r="D26" s="8">
        <f t="shared" si="0"/>
        <v>0.0309278350515464</v>
      </c>
    </row>
    <row r="27" spans="1:4">
      <c r="A27" s="9" t="s">
        <v>30</v>
      </c>
      <c r="B27" s="7">
        <v>150</v>
      </c>
      <c r="C27" s="7">
        <v>0</v>
      </c>
      <c r="D27" s="8">
        <f t="shared" si="0"/>
        <v>-1</v>
      </c>
    </row>
    <row r="28" spans="1:4">
      <c r="A28" s="3" t="s">
        <v>31</v>
      </c>
      <c r="B28" s="3">
        <v>39536</v>
      </c>
      <c r="C28" s="3">
        <f>C20+C4</f>
        <v>55000</v>
      </c>
      <c r="D28" s="5">
        <f t="shared" si="0"/>
        <v>0.391137191420478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workbookViewId="0">
      <selection activeCell="C7" sqref="C7"/>
    </sheetView>
  </sheetViews>
  <sheetFormatPr defaultColWidth="9" defaultRowHeight="18" outlineLevelCol="3"/>
  <cols>
    <col min="1" max="1" width="56.12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32</v>
      </c>
      <c r="B1" s="2"/>
      <c r="C1" s="2"/>
      <c r="D1" s="2"/>
    </row>
    <row r="2" spans="1:4">
      <c r="A2" s="1" t="s">
        <v>33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34</v>
      </c>
      <c r="B4" s="3">
        <v>39536</v>
      </c>
      <c r="C4" s="3">
        <f>C5+C6</f>
        <v>55000</v>
      </c>
      <c r="D4" s="5">
        <f>(C4-B4)/B4</f>
        <v>0.391137191420478</v>
      </c>
    </row>
    <row r="5" spans="1:4">
      <c r="A5" s="9" t="s">
        <v>35</v>
      </c>
      <c r="B5" s="7">
        <v>29699</v>
      </c>
      <c r="C5" s="7">
        <v>40000</v>
      </c>
      <c r="D5" s="8">
        <f t="shared" ref="D5:D48" si="0">(C5-B5)/B5</f>
        <v>0.346846695174922</v>
      </c>
    </row>
    <row r="6" spans="1:4">
      <c r="A6" s="9" t="s">
        <v>36</v>
      </c>
      <c r="B6" s="7">
        <v>9837</v>
      </c>
      <c r="C6" s="7">
        <v>15000</v>
      </c>
      <c r="D6" s="8">
        <f t="shared" si="0"/>
        <v>0.524855138761818</v>
      </c>
    </row>
    <row r="7" spans="1:4">
      <c r="A7" s="4" t="s">
        <v>37</v>
      </c>
      <c r="B7" s="3">
        <v>341310</v>
      </c>
      <c r="C7" s="3">
        <f>C8+C14+C39</f>
        <v>199777</v>
      </c>
      <c r="D7" s="5">
        <f t="shared" si="0"/>
        <v>-0.414675807916557</v>
      </c>
    </row>
    <row r="8" spans="1:4">
      <c r="A8" s="9" t="s">
        <v>38</v>
      </c>
      <c r="B8" s="7">
        <v>15471</v>
      </c>
      <c r="C8" s="7">
        <f>SUM(C9:C13)</f>
        <v>15471</v>
      </c>
      <c r="D8" s="8">
        <f t="shared" si="0"/>
        <v>0</v>
      </c>
    </row>
    <row r="9" spans="1:4">
      <c r="A9" s="9" t="s">
        <v>39</v>
      </c>
      <c r="B9" s="7">
        <v>1345</v>
      </c>
      <c r="C9" s="7">
        <v>1345</v>
      </c>
      <c r="D9" s="8">
        <f t="shared" si="0"/>
        <v>0</v>
      </c>
    </row>
    <row r="10" spans="1:4">
      <c r="A10" s="9" t="s">
        <v>40</v>
      </c>
      <c r="B10" s="7">
        <v>1748</v>
      </c>
      <c r="C10" s="7">
        <v>1748</v>
      </c>
      <c r="D10" s="8">
        <f t="shared" si="0"/>
        <v>0</v>
      </c>
    </row>
    <row r="11" spans="1:4">
      <c r="A11" s="9" t="s">
        <v>41</v>
      </c>
      <c r="B11" s="7">
        <v>7</v>
      </c>
      <c r="C11" s="7">
        <v>7</v>
      </c>
      <c r="D11" s="8">
        <f t="shared" si="0"/>
        <v>0</v>
      </c>
    </row>
    <row r="12" spans="1:4">
      <c r="A12" s="9" t="s">
        <v>42</v>
      </c>
      <c r="B12" s="7">
        <v>10871</v>
      </c>
      <c r="C12" s="7">
        <v>10871</v>
      </c>
      <c r="D12" s="8">
        <f t="shared" si="0"/>
        <v>0</v>
      </c>
    </row>
    <row r="13" spans="1:4">
      <c r="A13" s="9" t="s">
        <v>43</v>
      </c>
      <c r="B13" s="7">
        <v>1500</v>
      </c>
      <c r="C13" s="7">
        <v>1500</v>
      </c>
      <c r="D13" s="8">
        <f t="shared" si="0"/>
        <v>0</v>
      </c>
    </row>
    <row r="14" spans="1:4">
      <c r="A14" s="9" t="s">
        <v>44</v>
      </c>
      <c r="B14" s="7">
        <v>290112</v>
      </c>
      <c r="C14" s="7">
        <f>SUM(C15:C38)</f>
        <v>164230</v>
      </c>
      <c r="D14" s="8">
        <f t="shared" si="0"/>
        <v>-0.433908283697331</v>
      </c>
    </row>
    <row r="15" spans="1:4">
      <c r="A15" s="9" t="s">
        <v>45</v>
      </c>
      <c r="B15" s="7">
        <v>12005</v>
      </c>
      <c r="C15" s="7">
        <v>8212</v>
      </c>
      <c r="D15" s="8">
        <f t="shared" si="0"/>
        <v>-0.315951686797168</v>
      </c>
    </row>
    <row r="16" spans="1:4">
      <c r="A16" s="9" t="s">
        <v>46</v>
      </c>
      <c r="B16" s="7">
        <v>53571</v>
      </c>
      <c r="C16" s="7">
        <v>44391</v>
      </c>
      <c r="D16" s="8">
        <f t="shared" si="0"/>
        <v>-0.171361370890967</v>
      </c>
    </row>
    <row r="17" spans="1:4">
      <c r="A17" s="9" t="s">
        <v>47</v>
      </c>
      <c r="B17" s="7">
        <v>23765</v>
      </c>
      <c r="C17" s="7">
        <v>1740</v>
      </c>
      <c r="D17" s="8">
        <f t="shared" si="0"/>
        <v>-0.926783084367768</v>
      </c>
    </row>
    <row r="18" spans="1:4">
      <c r="A18" s="9" t="s">
        <v>48</v>
      </c>
      <c r="B18" s="7">
        <v>576</v>
      </c>
      <c r="C18" s="7">
        <v>357</v>
      </c>
      <c r="D18" s="8">
        <f t="shared" si="0"/>
        <v>-0.380208333333333</v>
      </c>
    </row>
    <row r="19" spans="1:4">
      <c r="A19" s="9" t="s">
        <v>49</v>
      </c>
      <c r="B19" s="7">
        <v>1407</v>
      </c>
      <c r="C19" s="7">
        <v>1407</v>
      </c>
      <c r="D19" s="8">
        <f t="shared" si="0"/>
        <v>0</v>
      </c>
    </row>
    <row r="20" spans="1:4">
      <c r="A20" s="9" t="s">
        <v>50</v>
      </c>
      <c r="B20" s="7">
        <v>907</v>
      </c>
      <c r="C20" s="7">
        <v>187</v>
      </c>
      <c r="D20" s="8">
        <f t="shared" si="0"/>
        <v>-0.793825799338479</v>
      </c>
    </row>
    <row r="21" spans="1:4">
      <c r="A21" s="9" t="s">
        <v>51</v>
      </c>
      <c r="B21" s="7">
        <v>10937</v>
      </c>
      <c r="C21" s="7">
        <v>10239</v>
      </c>
      <c r="D21" s="8">
        <f t="shared" si="0"/>
        <v>-0.0638200603456158</v>
      </c>
    </row>
    <row r="22" spans="1:4">
      <c r="A22" s="9" t="s">
        <v>52</v>
      </c>
      <c r="B22" s="7">
        <v>24454</v>
      </c>
      <c r="C22" s="7">
        <v>18926</v>
      </c>
      <c r="D22" s="8">
        <f t="shared" si="0"/>
        <v>-0.22605708677517</v>
      </c>
    </row>
    <row r="23" spans="1:4">
      <c r="A23" s="9" t="s">
        <v>53</v>
      </c>
      <c r="B23" s="7">
        <v>3406</v>
      </c>
      <c r="C23" s="7">
        <v>1980</v>
      </c>
      <c r="D23" s="8">
        <f t="shared" si="0"/>
        <v>-0.418672930123312</v>
      </c>
    </row>
    <row r="24" spans="1:4">
      <c r="A24" s="9" t="s">
        <v>54</v>
      </c>
      <c r="B24" s="7">
        <v>25</v>
      </c>
      <c r="C24" s="7"/>
      <c r="D24" s="8">
        <f t="shared" si="0"/>
        <v>-1</v>
      </c>
    </row>
    <row r="25" spans="1:4">
      <c r="A25" s="9" t="s">
        <v>55</v>
      </c>
      <c r="B25" s="7">
        <v>9117</v>
      </c>
      <c r="C25" s="7">
        <v>5930</v>
      </c>
      <c r="D25" s="8">
        <f t="shared" si="0"/>
        <v>-0.349566743446309</v>
      </c>
    </row>
    <row r="26" spans="1:4">
      <c r="A26" s="9" t="s">
        <v>56</v>
      </c>
      <c r="B26" s="7">
        <v>2625</v>
      </c>
      <c r="C26" s="7">
        <v>952</v>
      </c>
      <c r="D26" s="8">
        <f t="shared" si="0"/>
        <v>-0.637333333333333</v>
      </c>
    </row>
    <row r="27" spans="1:4">
      <c r="A27" s="9" t="s">
        <v>57</v>
      </c>
      <c r="B27" s="7">
        <v>10444</v>
      </c>
      <c r="C27" s="7">
        <v>5462</v>
      </c>
      <c r="D27" s="8">
        <f t="shared" si="0"/>
        <v>-0.477020298736116</v>
      </c>
    </row>
    <row r="28" spans="1:4">
      <c r="A28" s="9" t="s">
        <v>58</v>
      </c>
      <c r="B28" s="7">
        <v>41</v>
      </c>
      <c r="C28" s="7"/>
      <c r="D28" s="8">
        <f t="shared" si="0"/>
        <v>-1</v>
      </c>
    </row>
    <row r="29" spans="1:4">
      <c r="A29" s="9" t="s">
        <v>59</v>
      </c>
      <c r="B29" s="7">
        <v>1872</v>
      </c>
      <c r="C29" s="7"/>
      <c r="D29" s="8">
        <f t="shared" si="0"/>
        <v>-1</v>
      </c>
    </row>
    <row r="30" spans="1:4">
      <c r="A30" s="9" t="s">
        <v>60</v>
      </c>
      <c r="B30" s="7">
        <v>43265</v>
      </c>
      <c r="C30" s="7">
        <v>27629</v>
      </c>
      <c r="D30" s="8">
        <f t="shared" si="0"/>
        <v>-0.361400670287761</v>
      </c>
    </row>
    <row r="31" spans="1:4">
      <c r="A31" s="9" t="s">
        <v>61</v>
      </c>
      <c r="B31" s="7">
        <v>22654</v>
      </c>
      <c r="C31" s="7">
        <v>12758</v>
      </c>
      <c r="D31" s="8">
        <f t="shared" si="0"/>
        <v>-0.436832347488302</v>
      </c>
    </row>
    <row r="32" spans="1:4">
      <c r="A32" s="9" t="s">
        <v>62</v>
      </c>
      <c r="B32" s="7">
        <v>1404</v>
      </c>
      <c r="C32" s="7"/>
      <c r="D32" s="8">
        <f t="shared" si="0"/>
        <v>-1</v>
      </c>
    </row>
    <row r="33" spans="1:4">
      <c r="A33" s="9" t="s">
        <v>63</v>
      </c>
      <c r="B33" s="7">
        <v>25177</v>
      </c>
      <c r="C33" s="7">
        <v>19092</v>
      </c>
      <c r="D33" s="8">
        <f t="shared" si="0"/>
        <v>-0.241688842991619</v>
      </c>
    </row>
    <row r="34" spans="1:4">
      <c r="A34" s="9" t="s">
        <v>64</v>
      </c>
      <c r="B34" s="7">
        <v>31368</v>
      </c>
      <c r="C34" s="7">
        <v>4923</v>
      </c>
      <c r="D34" s="8">
        <f t="shared" si="0"/>
        <v>-0.84305661820964</v>
      </c>
    </row>
    <row r="35" spans="1:4">
      <c r="A35" s="9" t="s">
        <v>65</v>
      </c>
      <c r="B35" s="7">
        <v>7833</v>
      </c>
      <c r="C35" s="7"/>
      <c r="D35" s="8">
        <f t="shared" si="0"/>
        <v>-1</v>
      </c>
    </row>
    <row r="36" spans="1:4">
      <c r="A36" s="9" t="s">
        <v>66</v>
      </c>
      <c r="B36" s="7">
        <v>215</v>
      </c>
      <c r="C36" s="7"/>
      <c r="D36" s="8">
        <f t="shared" si="0"/>
        <v>-1</v>
      </c>
    </row>
    <row r="37" spans="1:4">
      <c r="A37" s="9" t="s">
        <v>67</v>
      </c>
      <c r="B37" s="7">
        <v>2015</v>
      </c>
      <c r="C37" s="7">
        <v>45</v>
      </c>
      <c r="D37" s="8">
        <f t="shared" si="0"/>
        <v>-0.977667493796526</v>
      </c>
    </row>
    <row r="38" spans="1:4">
      <c r="A38" s="9" t="s">
        <v>68</v>
      </c>
      <c r="B38" s="7">
        <v>1029</v>
      </c>
      <c r="C38" s="7"/>
      <c r="D38" s="8">
        <f t="shared" si="0"/>
        <v>-1</v>
      </c>
    </row>
    <row r="39" spans="1:4">
      <c r="A39" s="9" t="s">
        <v>69</v>
      </c>
      <c r="B39" s="7">
        <v>35727</v>
      </c>
      <c r="C39" s="7">
        <v>20076</v>
      </c>
      <c r="D39" s="8">
        <f t="shared" si="0"/>
        <v>-0.438072046351499</v>
      </c>
    </row>
    <row r="40" spans="1:4">
      <c r="A40" s="4" t="s">
        <v>70</v>
      </c>
      <c r="B40" s="3">
        <v>59400</v>
      </c>
      <c r="C40" s="3">
        <f>C41+C42</f>
        <v>11481</v>
      </c>
      <c r="D40" s="5">
        <f t="shared" si="0"/>
        <v>-0.806717171717172</v>
      </c>
    </row>
    <row r="41" spans="1:4">
      <c r="A41" s="9" t="s">
        <v>71</v>
      </c>
      <c r="B41" s="7">
        <v>18360</v>
      </c>
      <c r="C41" s="7"/>
      <c r="D41" s="8">
        <f t="shared" si="0"/>
        <v>-1</v>
      </c>
    </row>
    <row r="42" spans="1:4">
      <c r="A42" s="9" t="s">
        <v>72</v>
      </c>
      <c r="B42" s="7">
        <v>41040</v>
      </c>
      <c r="C42" s="7">
        <v>11481</v>
      </c>
      <c r="D42" s="8">
        <f t="shared" si="0"/>
        <v>-0.720248538011696</v>
      </c>
    </row>
    <row r="43" spans="1:4">
      <c r="A43" s="4" t="s">
        <v>73</v>
      </c>
      <c r="B43" s="3"/>
      <c r="C43" s="3"/>
      <c r="D43" s="5"/>
    </row>
    <row r="44" spans="1:4">
      <c r="A44" s="4" t="s">
        <v>74</v>
      </c>
      <c r="B44" s="3">
        <v>3800</v>
      </c>
      <c r="C44" s="3">
        <v>4500</v>
      </c>
      <c r="D44" s="5">
        <f t="shared" si="0"/>
        <v>0.184210526315789</v>
      </c>
    </row>
    <row r="45" spans="1:4">
      <c r="A45" s="4" t="s">
        <v>75</v>
      </c>
      <c r="B45" s="3">
        <v>3196</v>
      </c>
      <c r="C45" s="3">
        <v>20231</v>
      </c>
      <c r="D45" s="5">
        <f t="shared" si="0"/>
        <v>5.33010012515645</v>
      </c>
    </row>
    <row r="46" spans="1:4">
      <c r="A46" s="4" t="s">
        <v>76</v>
      </c>
      <c r="B46" s="3">
        <v>26660</v>
      </c>
      <c r="C46" s="3">
        <v>7846</v>
      </c>
      <c r="D46" s="5">
        <f t="shared" si="0"/>
        <v>-0.705701425356339</v>
      </c>
    </row>
    <row r="47" spans="1:4">
      <c r="A47" s="4" t="s">
        <v>77</v>
      </c>
      <c r="B47" s="3">
        <v>19039</v>
      </c>
      <c r="C47" s="3">
        <v>17329</v>
      </c>
      <c r="D47" s="5">
        <f t="shared" si="0"/>
        <v>-0.089815641577814</v>
      </c>
    </row>
    <row r="48" spans="1:4">
      <c r="A48" s="3" t="s">
        <v>31</v>
      </c>
      <c r="B48" s="3">
        <v>492941</v>
      </c>
      <c r="C48" s="3">
        <f>C4+C7+C40+C44+C45+C46+C47</f>
        <v>316164</v>
      </c>
      <c r="D48" s="5">
        <f t="shared" si="0"/>
        <v>-0.358616954158814</v>
      </c>
    </row>
  </sheetData>
  <mergeCells count="1">
    <mergeCell ref="A1:D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A1" sqref="A1:D1"/>
    </sheetView>
  </sheetViews>
  <sheetFormatPr defaultColWidth="9" defaultRowHeight="18" outlineLevelCol="3"/>
  <cols>
    <col min="1" max="1" width="56.125" style="1" customWidth="1"/>
    <col min="2" max="3" width="16.875" style="1" customWidth="1"/>
    <col min="4" max="4" width="14" style="1" customWidth="1"/>
    <col min="5" max="16384" width="9" style="1"/>
  </cols>
  <sheetData>
    <row r="1" s="1" customFormat="1" spans="1:4">
      <c r="A1" s="2" t="s">
        <v>78</v>
      </c>
      <c r="B1" s="2"/>
      <c r="C1" s="2"/>
      <c r="D1" s="2"/>
    </row>
    <row r="2" s="1" customFormat="1" spans="1:4">
      <c r="A2" s="1" t="s">
        <v>79</v>
      </c>
      <c r="D2" s="1" t="s">
        <v>2</v>
      </c>
    </row>
    <row r="3" s="1" customFormat="1" spans="1:4">
      <c r="A3" s="3" t="s">
        <v>3</v>
      </c>
      <c r="B3" s="3" t="s">
        <v>4</v>
      </c>
      <c r="C3" s="3" t="s">
        <v>5</v>
      </c>
      <c r="D3" s="3" t="s">
        <v>6</v>
      </c>
    </row>
    <row r="4" s="1" customFormat="1" spans="1:4">
      <c r="A4" s="9" t="s">
        <v>80</v>
      </c>
      <c r="B4" s="7">
        <v>15471</v>
      </c>
      <c r="C4" s="7">
        <f>SUM(C5:C9)</f>
        <v>15471</v>
      </c>
      <c r="D4" s="8">
        <f t="shared" ref="D4:D38" si="0">(C4-B4)/B4</f>
        <v>0</v>
      </c>
    </row>
    <row r="5" s="1" customFormat="1" spans="1:4">
      <c r="A5" s="9" t="s">
        <v>39</v>
      </c>
      <c r="B5" s="7">
        <v>1345</v>
      </c>
      <c r="C5" s="7">
        <v>1345</v>
      </c>
      <c r="D5" s="8">
        <f t="shared" si="0"/>
        <v>0</v>
      </c>
    </row>
    <row r="6" s="1" customFormat="1" spans="1:4">
      <c r="A6" s="9" t="s">
        <v>40</v>
      </c>
      <c r="B6" s="7">
        <v>1748</v>
      </c>
      <c r="C6" s="7">
        <v>1748</v>
      </c>
      <c r="D6" s="8">
        <f t="shared" si="0"/>
        <v>0</v>
      </c>
    </row>
    <row r="7" s="1" customFormat="1" spans="1:4">
      <c r="A7" s="9" t="s">
        <v>41</v>
      </c>
      <c r="B7" s="7">
        <v>7</v>
      </c>
      <c r="C7" s="7">
        <v>7</v>
      </c>
      <c r="D7" s="8">
        <f t="shared" si="0"/>
        <v>0</v>
      </c>
    </row>
    <row r="8" s="1" customFormat="1" spans="1:4">
      <c r="A8" s="9" t="s">
        <v>42</v>
      </c>
      <c r="B8" s="7">
        <v>10871</v>
      </c>
      <c r="C8" s="7">
        <v>10871</v>
      </c>
      <c r="D8" s="8">
        <f t="shared" si="0"/>
        <v>0</v>
      </c>
    </row>
    <row r="9" s="1" customFormat="1" spans="1:4">
      <c r="A9" s="9" t="s">
        <v>43</v>
      </c>
      <c r="B9" s="7">
        <v>1500</v>
      </c>
      <c r="C9" s="7">
        <v>1500</v>
      </c>
      <c r="D9" s="8">
        <f t="shared" si="0"/>
        <v>0</v>
      </c>
    </row>
    <row r="10" s="1" customFormat="1" spans="1:4">
      <c r="A10" s="9" t="s">
        <v>81</v>
      </c>
      <c r="B10" s="7">
        <v>290112</v>
      </c>
      <c r="C10" s="7">
        <f>SUM(C11:C34)</f>
        <v>164230</v>
      </c>
      <c r="D10" s="8">
        <f t="shared" si="0"/>
        <v>-0.433908283697331</v>
      </c>
    </row>
    <row r="11" s="1" customFormat="1" spans="1:4">
      <c r="A11" s="9" t="s">
        <v>45</v>
      </c>
      <c r="B11" s="7">
        <v>12005</v>
      </c>
      <c r="C11" s="7">
        <v>8212</v>
      </c>
      <c r="D11" s="8">
        <f t="shared" si="0"/>
        <v>-0.315951686797168</v>
      </c>
    </row>
    <row r="12" s="1" customFormat="1" spans="1:4">
      <c r="A12" s="9" t="s">
        <v>46</v>
      </c>
      <c r="B12" s="7">
        <v>53571</v>
      </c>
      <c r="C12" s="7">
        <v>44391</v>
      </c>
      <c r="D12" s="8">
        <f t="shared" si="0"/>
        <v>-0.171361370890967</v>
      </c>
    </row>
    <row r="13" s="1" customFormat="1" spans="1:4">
      <c r="A13" s="9" t="s">
        <v>47</v>
      </c>
      <c r="B13" s="7">
        <v>23765</v>
      </c>
      <c r="C13" s="7">
        <v>1740</v>
      </c>
      <c r="D13" s="8">
        <f t="shared" si="0"/>
        <v>-0.926783084367768</v>
      </c>
    </row>
    <row r="14" s="1" customFormat="1" spans="1:4">
      <c r="A14" s="9" t="s">
        <v>48</v>
      </c>
      <c r="B14" s="7">
        <v>576</v>
      </c>
      <c r="C14" s="7">
        <v>357</v>
      </c>
      <c r="D14" s="8">
        <f t="shared" si="0"/>
        <v>-0.380208333333333</v>
      </c>
    </row>
    <row r="15" s="1" customFormat="1" spans="1:4">
      <c r="A15" s="9" t="s">
        <v>49</v>
      </c>
      <c r="B15" s="7">
        <v>1407</v>
      </c>
      <c r="C15" s="7">
        <v>1407</v>
      </c>
      <c r="D15" s="8">
        <f t="shared" si="0"/>
        <v>0</v>
      </c>
    </row>
    <row r="16" s="1" customFormat="1" spans="1:4">
      <c r="A16" s="9" t="s">
        <v>50</v>
      </c>
      <c r="B16" s="7">
        <v>907</v>
      </c>
      <c r="C16" s="7">
        <v>187</v>
      </c>
      <c r="D16" s="8">
        <f t="shared" si="0"/>
        <v>-0.793825799338479</v>
      </c>
    </row>
    <row r="17" s="1" customFormat="1" spans="1:4">
      <c r="A17" s="9" t="s">
        <v>51</v>
      </c>
      <c r="B17" s="7">
        <v>10937</v>
      </c>
      <c r="C17" s="7">
        <v>10239</v>
      </c>
      <c r="D17" s="8">
        <f t="shared" si="0"/>
        <v>-0.0638200603456158</v>
      </c>
    </row>
    <row r="18" s="1" customFormat="1" spans="1:4">
      <c r="A18" s="9" t="s">
        <v>52</v>
      </c>
      <c r="B18" s="7">
        <v>24454</v>
      </c>
      <c r="C18" s="7">
        <v>18926</v>
      </c>
      <c r="D18" s="8">
        <f t="shared" si="0"/>
        <v>-0.22605708677517</v>
      </c>
    </row>
    <row r="19" s="1" customFormat="1" spans="1:4">
      <c r="A19" s="9" t="s">
        <v>53</v>
      </c>
      <c r="B19" s="7">
        <v>3406</v>
      </c>
      <c r="C19" s="7">
        <v>1980</v>
      </c>
      <c r="D19" s="8">
        <f t="shared" si="0"/>
        <v>-0.418672930123312</v>
      </c>
    </row>
    <row r="20" s="1" customFormat="1" spans="1:4">
      <c r="A20" s="9" t="s">
        <v>54</v>
      </c>
      <c r="B20" s="7">
        <v>25</v>
      </c>
      <c r="C20" s="7"/>
      <c r="D20" s="8">
        <f t="shared" si="0"/>
        <v>-1</v>
      </c>
    </row>
    <row r="21" s="1" customFormat="1" spans="1:4">
      <c r="A21" s="9" t="s">
        <v>55</v>
      </c>
      <c r="B21" s="7">
        <v>9117</v>
      </c>
      <c r="C21" s="7">
        <v>5930</v>
      </c>
      <c r="D21" s="8">
        <f t="shared" si="0"/>
        <v>-0.349566743446309</v>
      </c>
    </row>
    <row r="22" s="1" customFormat="1" spans="1:4">
      <c r="A22" s="9" t="s">
        <v>56</v>
      </c>
      <c r="B22" s="7">
        <v>2625</v>
      </c>
      <c r="C22" s="7">
        <v>952</v>
      </c>
      <c r="D22" s="8">
        <f t="shared" si="0"/>
        <v>-0.637333333333333</v>
      </c>
    </row>
    <row r="23" s="1" customFormat="1" spans="1:4">
      <c r="A23" s="9" t="s">
        <v>57</v>
      </c>
      <c r="B23" s="7">
        <v>10444</v>
      </c>
      <c r="C23" s="7">
        <v>5462</v>
      </c>
      <c r="D23" s="8">
        <f t="shared" si="0"/>
        <v>-0.477020298736116</v>
      </c>
    </row>
    <row r="24" s="1" customFormat="1" spans="1:4">
      <c r="A24" s="9" t="s">
        <v>58</v>
      </c>
      <c r="B24" s="7">
        <v>41</v>
      </c>
      <c r="C24" s="7"/>
      <c r="D24" s="8">
        <f t="shared" si="0"/>
        <v>-1</v>
      </c>
    </row>
    <row r="25" s="1" customFormat="1" spans="1:4">
      <c r="A25" s="9" t="s">
        <v>59</v>
      </c>
      <c r="B25" s="7">
        <v>1872</v>
      </c>
      <c r="C25" s="7"/>
      <c r="D25" s="8">
        <f t="shared" si="0"/>
        <v>-1</v>
      </c>
    </row>
    <row r="26" s="1" customFormat="1" spans="1:4">
      <c r="A26" s="9" t="s">
        <v>60</v>
      </c>
      <c r="B26" s="7">
        <v>43265</v>
      </c>
      <c r="C26" s="7">
        <v>27629</v>
      </c>
      <c r="D26" s="8">
        <f t="shared" si="0"/>
        <v>-0.361400670287761</v>
      </c>
    </row>
    <row r="27" s="1" customFormat="1" spans="1:4">
      <c r="A27" s="9" t="s">
        <v>61</v>
      </c>
      <c r="B27" s="7">
        <v>22654</v>
      </c>
      <c r="C27" s="7">
        <v>12758</v>
      </c>
      <c r="D27" s="8">
        <f t="shared" si="0"/>
        <v>-0.436832347488302</v>
      </c>
    </row>
    <row r="28" s="1" customFormat="1" spans="1:4">
      <c r="A28" s="9" t="s">
        <v>62</v>
      </c>
      <c r="B28" s="7">
        <v>1404</v>
      </c>
      <c r="C28" s="7"/>
      <c r="D28" s="8">
        <f t="shared" si="0"/>
        <v>-1</v>
      </c>
    </row>
    <row r="29" s="1" customFormat="1" spans="1:4">
      <c r="A29" s="9" t="s">
        <v>63</v>
      </c>
      <c r="B29" s="7">
        <v>25177</v>
      </c>
      <c r="C29" s="7">
        <v>19092</v>
      </c>
      <c r="D29" s="8">
        <f t="shared" si="0"/>
        <v>-0.241688842991619</v>
      </c>
    </row>
    <row r="30" s="1" customFormat="1" spans="1:4">
      <c r="A30" s="9" t="s">
        <v>64</v>
      </c>
      <c r="B30" s="7">
        <v>31368</v>
      </c>
      <c r="C30" s="7">
        <v>4923</v>
      </c>
      <c r="D30" s="8">
        <f t="shared" si="0"/>
        <v>-0.84305661820964</v>
      </c>
    </row>
    <row r="31" s="1" customFormat="1" spans="1:4">
      <c r="A31" s="9" t="s">
        <v>65</v>
      </c>
      <c r="B31" s="7">
        <v>7833</v>
      </c>
      <c r="C31" s="7"/>
      <c r="D31" s="8">
        <f t="shared" si="0"/>
        <v>-1</v>
      </c>
    </row>
    <row r="32" s="1" customFormat="1" spans="1:4">
      <c r="A32" s="9" t="s">
        <v>66</v>
      </c>
      <c r="B32" s="7">
        <v>215</v>
      </c>
      <c r="C32" s="7"/>
      <c r="D32" s="8">
        <f t="shared" si="0"/>
        <v>-1</v>
      </c>
    </row>
    <row r="33" s="1" customFormat="1" spans="1:4">
      <c r="A33" s="9" t="s">
        <v>67</v>
      </c>
      <c r="B33" s="7">
        <v>2015</v>
      </c>
      <c r="C33" s="7">
        <v>45</v>
      </c>
      <c r="D33" s="8">
        <f t="shared" si="0"/>
        <v>-0.977667493796526</v>
      </c>
    </row>
    <row r="34" s="1" customFormat="1" spans="1:4">
      <c r="A34" s="9" t="s">
        <v>68</v>
      </c>
      <c r="B34" s="7">
        <v>1029</v>
      </c>
      <c r="C34" s="7"/>
      <c r="D34" s="8">
        <f t="shared" si="0"/>
        <v>-1</v>
      </c>
    </row>
    <row r="35" s="1" customFormat="1" spans="1:4">
      <c r="A35" s="9" t="s">
        <v>82</v>
      </c>
      <c r="B35" s="7">
        <v>35727</v>
      </c>
      <c r="C35" s="7">
        <v>20076</v>
      </c>
      <c r="D35" s="8">
        <f t="shared" si="0"/>
        <v>-0.438072046351499</v>
      </c>
    </row>
    <row r="36" s="1" customFormat="1" spans="1:4">
      <c r="A36" s="3" t="s">
        <v>83</v>
      </c>
      <c r="B36" s="3">
        <f>B4+B10+B35</f>
        <v>341310</v>
      </c>
      <c r="C36" s="3">
        <f>C4+C10+C35</f>
        <v>199777</v>
      </c>
      <c r="D36" s="5">
        <f t="shared" si="0"/>
        <v>-0.414675807916557</v>
      </c>
    </row>
  </sheetData>
  <mergeCells count="1">
    <mergeCell ref="A1:D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A2" sqref="A2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84</v>
      </c>
      <c r="B1" s="2"/>
      <c r="C1" s="2"/>
      <c r="D1" s="2"/>
    </row>
    <row r="2" spans="1:4">
      <c r="A2" s="1" t="s">
        <v>85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86</v>
      </c>
      <c r="B4" s="7">
        <v>47961</v>
      </c>
      <c r="C4" s="7">
        <v>44177</v>
      </c>
      <c r="D4" s="8">
        <f>(C4-B4)/B4</f>
        <v>-0.0788974375013031</v>
      </c>
    </row>
    <row r="5" spans="1:4">
      <c r="A5" s="6" t="s">
        <v>87</v>
      </c>
      <c r="B5" s="7">
        <v>8</v>
      </c>
      <c r="C5" s="7">
        <v>80</v>
      </c>
      <c r="D5" s="8">
        <f t="shared" ref="D5:D27" si="0">(C5-B5)/B5</f>
        <v>9</v>
      </c>
    </row>
    <row r="6" spans="1:4">
      <c r="A6" s="6" t="s">
        <v>88</v>
      </c>
      <c r="B6" s="7">
        <v>11335</v>
      </c>
      <c r="C6" s="7">
        <v>9814</v>
      </c>
      <c r="D6" s="8">
        <f t="shared" si="0"/>
        <v>-0.134186149095721</v>
      </c>
    </row>
    <row r="7" spans="1:4">
      <c r="A7" s="6" t="s">
        <v>89</v>
      </c>
      <c r="B7" s="7">
        <v>56472</v>
      </c>
      <c r="C7" s="7">
        <v>51283</v>
      </c>
      <c r="D7" s="8">
        <f t="shared" si="0"/>
        <v>-0.0918862445105539</v>
      </c>
    </row>
    <row r="8" spans="1:4">
      <c r="A8" s="6" t="s">
        <v>90</v>
      </c>
      <c r="B8" s="7">
        <v>4006</v>
      </c>
      <c r="C8" s="7">
        <v>2415</v>
      </c>
      <c r="D8" s="8">
        <f t="shared" si="0"/>
        <v>-0.397154268597104</v>
      </c>
    </row>
    <row r="9" spans="1:4">
      <c r="A9" s="6" t="s">
        <v>91</v>
      </c>
      <c r="B9" s="7">
        <v>9531</v>
      </c>
      <c r="C9" s="7">
        <v>4937</v>
      </c>
      <c r="D9" s="8">
        <f t="shared" si="0"/>
        <v>-0.482006085405519</v>
      </c>
    </row>
    <row r="10" spans="1:4">
      <c r="A10" s="6" t="s">
        <v>92</v>
      </c>
      <c r="B10" s="7">
        <v>54831</v>
      </c>
      <c r="C10" s="7">
        <v>41285</v>
      </c>
      <c r="D10" s="8">
        <f t="shared" si="0"/>
        <v>-0.247050026444894</v>
      </c>
    </row>
    <row r="11" spans="1:4">
      <c r="A11" s="6" t="s">
        <v>93</v>
      </c>
      <c r="B11" s="7">
        <v>42054</v>
      </c>
      <c r="C11" s="7">
        <v>46560</v>
      </c>
      <c r="D11" s="8">
        <f t="shared" si="0"/>
        <v>0.10714795263233</v>
      </c>
    </row>
    <row r="12" spans="1:4">
      <c r="A12" s="6" t="s">
        <v>94</v>
      </c>
      <c r="B12" s="7">
        <v>10864</v>
      </c>
      <c r="C12" s="7">
        <v>2140</v>
      </c>
      <c r="D12" s="8">
        <f t="shared" si="0"/>
        <v>-0.803019145802651</v>
      </c>
    </row>
    <row r="13" spans="1:4">
      <c r="A13" s="6" t="s">
        <v>95</v>
      </c>
      <c r="B13" s="7">
        <v>7490</v>
      </c>
      <c r="C13" s="7">
        <v>7242</v>
      </c>
      <c r="D13" s="8">
        <f t="shared" si="0"/>
        <v>-0.0331108144192256</v>
      </c>
    </row>
    <row r="14" spans="1:4">
      <c r="A14" s="6" t="s">
        <v>96</v>
      </c>
      <c r="B14" s="7">
        <v>73251</v>
      </c>
      <c r="C14" s="7">
        <v>44890</v>
      </c>
      <c r="D14" s="8">
        <f t="shared" si="0"/>
        <v>-0.38717560169827</v>
      </c>
    </row>
    <row r="15" spans="1:4">
      <c r="A15" s="6" t="s">
        <v>97</v>
      </c>
      <c r="B15" s="7">
        <v>54652</v>
      </c>
      <c r="C15" s="7">
        <v>16136</v>
      </c>
      <c r="D15" s="8">
        <f t="shared" si="0"/>
        <v>-0.704750054892776</v>
      </c>
    </row>
    <row r="16" spans="1:4">
      <c r="A16" s="6" t="s">
        <v>98</v>
      </c>
      <c r="B16" s="7">
        <v>5706</v>
      </c>
      <c r="C16" s="7">
        <v>1396</v>
      </c>
      <c r="D16" s="8">
        <f t="shared" si="0"/>
        <v>-0.755345250613389</v>
      </c>
    </row>
    <row r="17" spans="1:4">
      <c r="A17" s="6" t="s">
        <v>99</v>
      </c>
      <c r="B17" s="7">
        <v>4028</v>
      </c>
      <c r="C17" s="7">
        <v>193</v>
      </c>
      <c r="D17" s="8">
        <f t="shared" si="0"/>
        <v>-0.952085402184707</v>
      </c>
    </row>
    <row r="18" spans="1:4">
      <c r="A18" s="6" t="s">
        <v>100</v>
      </c>
      <c r="B18" s="7">
        <v>22</v>
      </c>
      <c r="C18" s="7"/>
      <c r="D18" s="8">
        <f t="shared" si="0"/>
        <v>-1</v>
      </c>
    </row>
    <row r="19" spans="1:4">
      <c r="A19" s="6" t="s">
        <v>101</v>
      </c>
      <c r="B19" s="7">
        <v>9477</v>
      </c>
      <c r="C19" s="7">
        <v>2944</v>
      </c>
      <c r="D19" s="8">
        <f t="shared" si="0"/>
        <v>-0.689353170834652</v>
      </c>
    </row>
    <row r="20" spans="1:4">
      <c r="A20" s="6" t="s">
        <v>102</v>
      </c>
      <c r="B20" s="7">
        <v>15835</v>
      </c>
      <c r="C20" s="7">
        <v>4864</v>
      </c>
      <c r="D20" s="8">
        <f t="shared" si="0"/>
        <v>-0.692832333438585</v>
      </c>
    </row>
    <row r="21" spans="1:4">
      <c r="A21" s="6" t="s">
        <v>103</v>
      </c>
      <c r="B21" s="7">
        <v>1438</v>
      </c>
      <c r="C21" s="7">
        <v>596</v>
      </c>
      <c r="D21" s="8">
        <f t="shared" si="0"/>
        <v>-0.585535465924896</v>
      </c>
    </row>
    <row r="22" spans="1:4">
      <c r="A22" s="6" t="s">
        <v>104</v>
      </c>
      <c r="B22" s="7">
        <v>6280</v>
      </c>
      <c r="C22" s="7">
        <v>2407</v>
      </c>
      <c r="D22" s="8">
        <f t="shared" si="0"/>
        <v>-0.61671974522293</v>
      </c>
    </row>
    <row r="23" spans="1:4">
      <c r="A23" s="6" t="s">
        <v>105</v>
      </c>
      <c r="B23" s="7">
        <v>0</v>
      </c>
      <c r="C23" s="7">
        <v>3360</v>
      </c>
      <c r="D23" s="8"/>
    </row>
    <row r="24" spans="1:4">
      <c r="A24" s="6" t="s">
        <v>106</v>
      </c>
      <c r="B24" s="7">
        <v>6812</v>
      </c>
      <c r="C24" s="7">
        <v>7000</v>
      </c>
      <c r="D24" s="8">
        <f t="shared" si="0"/>
        <v>0.0275983558426307</v>
      </c>
    </row>
    <row r="25" spans="1:4">
      <c r="A25" s="6" t="s">
        <v>107</v>
      </c>
      <c r="B25" s="7">
        <v>0</v>
      </c>
      <c r="C25" s="7">
        <v>0</v>
      </c>
      <c r="D25" s="8"/>
    </row>
    <row r="26" spans="1:4">
      <c r="A26" s="6" t="s">
        <v>108</v>
      </c>
      <c r="B26" s="7">
        <v>59</v>
      </c>
      <c r="C26" s="7">
        <v>0</v>
      </c>
      <c r="D26" s="8">
        <f t="shared" si="0"/>
        <v>-1</v>
      </c>
    </row>
    <row r="27" spans="1:4">
      <c r="A27" s="3" t="s">
        <v>109</v>
      </c>
      <c r="B27" s="3">
        <v>422112</v>
      </c>
      <c r="C27" s="3">
        <f>SUM(C4:C26)</f>
        <v>293719</v>
      </c>
      <c r="D27" s="5">
        <f t="shared" si="0"/>
        <v>-0.304168088090365</v>
      </c>
    </row>
  </sheetData>
  <mergeCells count="1">
    <mergeCell ref="A1:D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2" sqref="A2"/>
    </sheetView>
  </sheetViews>
  <sheetFormatPr defaultColWidth="9" defaultRowHeight="18" outlineLevelCol="4"/>
  <cols>
    <col min="1" max="1" width="40.375" style="1" customWidth="1"/>
    <col min="2" max="3" width="16.875" style="1" customWidth="1"/>
    <col min="4" max="4" width="11.125" style="1" customWidth="1"/>
    <col min="5" max="5" width="14" style="1" customWidth="1"/>
    <col min="6" max="16384" width="9" style="1"/>
  </cols>
  <sheetData>
    <row r="1" spans="1:5">
      <c r="A1" s="2" t="s">
        <v>110</v>
      </c>
      <c r="B1" s="2"/>
      <c r="C1" s="2"/>
      <c r="D1" s="2"/>
      <c r="E1" s="2"/>
    </row>
    <row r="2" spans="1:5">
      <c r="A2" s="1" t="s">
        <v>111</v>
      </c>
      <c r="E2" s="1" t="s">
        <v>2</v>
      </c>
    </row>
    <row r="3" spans="1:5">
      <c r="A3" s="3" t="s">
        <v>3</v>
      </c>
      <c r="B3" s="3" t="s">
        <v>4</v>
      </c>
      <c r="C3" s="3" t="s">
        <v>5</v>
      </c>
      <c r="D3" s="3" t="s">
        <v>6</v>
      </c>
      <c r="E3" s="3" t="s">
        <v>112</v>
      </c>
    </row>
    <row r="4" spans="1:5">
      <c r="A4" s="4" t="s">
        <v>113</v>
      </c>
      <c r="B4" s="3">
        <v>422112</v>
      </c>
      <c r="C4" s="3">
        <f>SUM(C5:C27)</f>
        <v>293719</v>
      </c>
      <c r="D4" s="5">
        <f>(C4-B4)/B4</f>
        <v>-0.304168088090365</v>
      </c>
      <c r="E4" s="3"/>
    </row>
    <row r="5" spans="1:5">
      <c r="A5" s="9" t="s">
        <v>114</v>
      </c>
      <c r="B5" s="7">
        <v>47961</v>
      </c>
      <c r="C5" s="7">
        <v>44177</v>
      </c>
      <c r="D5" s="8">
        <f t="shared" ref="D5:D39" si="0">(C5-B5)/B5</f>
        <v>-0.0788974375013031</v>
      </c>
      <c r="E5" s="7"/>
    </row>
    <row r="6" spans="1:5">
      <c r="A6" s="9" t="s">
        <v>115</v>
      </c>
      <c r="B6" s="7">
        <v>8</v>
      </c>
      <c r="C6" s="7">
        <v>80</v>
      </c>
      <c r="D6" s="8">
        <f t="shared" si="0"/>
        <v>9</v>
      </c>
      <c r="E6" s="7"/>
    </row>
    <row r="7" spans="1:5">
      <c r="A7" s="9" t="s">
        <v>116</v>
      </c>
      <c r="B7" s="7">
        <v>11335</v>
      </c>
      <c r="C7" s="7">
        <v>9814</v>
      </c>
      <c r="D7" s="8">
        <f t="shared" si="0"/>
        <v>-0.134186149095721</v>
      </c>
      <c r="E7" s="7"/>
    </row>
    <row r="8" spans="1:5">
      <c r="A8" s="9" t="s">
        <v>117</v>
      </c>
      <c r="B8" s="7">
        <v>56472</v>
      </c>
      <c r="C8" s="7">
        <v>51283</v>
      </c>
      <c r="D8" s="8">
        <f t="shared" si="0"/>
        <v>-0.0918862445105539</v>
      </c>
      <c r="E8" s="7"/>
    </row>
    <row r="9" spans="1:5">
      <c r="A9" s="9" t="s">
        <v>118</v>
      </c>
      <c r="B9" s="7">
        <v>4006</v>
      </c>
      <c r="C9" s="7">
        <v>2415</v>
      </c>
      <c r="D9" s="8">
        <f t="shared" si="0"/>
        <v>-0.397154268597104</v>
      </c>
      <c r="E9" s="7"/>
    </row>
    <row r="10" spans="1:5">
      <c r="A10" s="9" t="s">
        <v>119</v>
      </c>
      <c r="B10" s="7">
        <v>9531</v>
      </c>
      <c r="C10" s="7">
        <v>4937</v>
      </c>
      <c r="D10" s="8">
        <f t="shared" si="0"/>
        <v>-0.482006085405519</v>
      </c>
      <c r="E10" s="7"/>
    </row>
    <row r="11" spans="1:5">
      <c r="A11" s="9" t="s">
        <v>120</v>
      </c>
      <c r="B11" s="7">
        <v>54831</v>
      </c>
      <c r="C11" s="7">
        <v>41285</v>
      </c>
      <c r="D11" s="8">
        <f t="shared" si="0"/>
        <v>-0.247050026444894</v>
      </c>
      <c r="E11" s="7"/>
    </row>
    <row r="12" spans="1:5">
      <c r="A12" s="9" t="s">
        <v>121</v>
      </c>
      <c r="B12" s="7">
        <v>42054</v>
      </c>
      <c r="C12" s="7">
        <v>46560</v>
      </c>
      <c r="D12" s="8">
        <f t="shared" si="0"/>
        <v>0.10714795263233</v>
      </c>
      <c r="E12" s="7"/>
    </row>
    <row r="13" spans="1:5">
      <c r="A13" s="9" t="s">
        <v>122</v>
      </c>
      <c r="B13" s="7">
        <v>10864</v>
      </c>
      <c r="C13" s="7">
        <v>2140</v>
      </c>
      <c r="D13" s="8">
        <f t="shared" si="0"/>
        <v>-0.803019145802651</v>
      </c>
      <c r="E13" s="7"/>
    </row>
    <row r="14" spans="1:5">
      <c r="A14" s="9" t="s">
        <v>123</v>
      </c>
      <c r="B14" s="7">
        <v>7490</v>
      </c>
      <c r="C14" s="7">
        <v>7242</v>
      </c>
      <c r="D14" s="8">
        <f t="shared" si="0"/>
        <v>-0.0331108144192256</v>
      </c>
      <c r="E14" s="7"/>
    </row>
    <row r="15" spans="1:5">
      <c r="A15" s="9" t="s">
        <v>124</v>
      </c>
      <c r="B15" s="7">
        <v>73251</v>
      </c>
      <c r="C15" s="7">
        <v>44890</v>
      </c>
      <c r="D15" s="8">
        <f t="shared" si="0"/>
        <v>-0.38717560169827</v>
      </c>
      <c r="E15" s="7"/>
    </row>
    <row r="16" spans="1:5">
      <c r="A16" s="9" t="s">
        <v>125</v>
      </c>
      <c r="B16" s="7">
        <v>54652</v>
      </c>
      <c r="C16" s="7">
        <v>16136</v>
      </c>
      <c r="D16" s="8">
        <f t="shared" si="0"/>
        <v>-0.704750054892776</v>
      </c>
      <c r="E16" s="7"/>
    </row>
    <row r="17" spans="1:5">
      <c r="A17" s="9" t="s">
        <v>126</v>
      </c>
      <c r="B17" s="7">
        <v>5706</v>
      </c>
      <c r="C17" s="7">
        <v>1396</v>
      </c>
      <c r="D17" s="8">
        <f t="shared" si="0"/>
        <v>-0.755345250613389</v>
      </c>
      <c r="E17" s="7"/>
    </row>
    <row r="18" spans="1:5">
      <c r="A18" s="9" t="s">
        <v>127</v>
      </c>
      <c r="B18" s="7">
        <v>4028</v>
      </c>
      <c r="C18" s="7">
        <v>193</v>
      </c>
      <c r="D18" s="8">
        <f t="shared" si="0"/>
        <v>-0.952085402184707</v>
      </c>
      <c r="E18" s="7"/>
    </row>
    <row r="19" spans="1:5">
      <c r="A19" s="9" t="s">
        <v>128</v>
      </c>
      <c r="B19" s="7">
        <v>22</v>
      </c>
      <c r="C19" s="7"/>
      <c r="D19" s="8">
        <f t="shared" si="0"/>
        <v>-1</v>
      </c>
      <c r="E19" s="7"/>
    </row>
    <row r="20" spans="1:5">
      <c r="A20" s="9" t="s">
        <v>129</v>
      </c>
      <c r="B20" s="7">
        <v>9477</v>
      </c>
      <c r="C20" s="7">
        <v>2944</v>
      </c>
      <c r="D20" s="8">
        <f t="shared" si="0"/>
        <v>-0.689353170834652</v>
      </c>
      <c r="E20" s="7"/>
    </row>
    <row r="21" spans="1:5">
      <c r="A21" s="9" t="s">
        <v>130</v>
      </c>
      <c r="B21" s="7">
        <v>15835</v>
      </c>
      <c r="C21" s="7">
        <v>4864</v>
      </c>
      <c r="D21" s="8">
        <f t="shared" si="0"/>
        <v>-0.692832333438585</v>
      </c>
      <c r="E21" s="7"/>
    </row>
    <row r="22" spans="1:5">
      <c r="A22" s="9" t="s">
        <v>131</v>
      </c>
      <c r="B22" s="7">
        <v>1438</v>
      </c>
      <c r="C22" s="7">
        <v>596</v>
      </c>
      <c r="D22" s="8">
        <f t="shared" si="0"/>
        <v>-0.585535465924896</v>
      </c>
      <c r="E22" s="7"/>
    </row>
    <row r="23" spans="1:5">
      <c r="A23" s="9" t="s">
        <v>132</v>
      </c>
      <c r="B23" s="7">
        <v>6280</v>
      </c>
      <c r="C23" s="7">
        <v>2407</v>
      </c>
      <c r="D23" s="8">
        <f t="shared" si="0"/>
        <v>-0.61671974522293</v>
      </c>
      <c r="E23" s="7"/>
    </row>
    <row r="24" spans="1:5">
      <c r="A24" s="9" t="s">
        <v>133</v>
      </c>
      <c r="B24" s="7">
        <v>0</v>
      </c>
      <c r="C24" s="7">
        <v>3360</v>
      </c>
      <c r="D24" s="8"/>
      <c r="E24" s="7"/>
    </row>
    <row r="25" spans="1:5">
      <c r="A25" s="9" t="s">
        <v>134</v>
      </c>
      <c r="B25" s="7">
        <v>6812</v>
      </c>
      <c r="C25" s="7">
        <v>7000</v>
      </c>
      <c r="D25" s="8">
        <f t="shared" si="0"/>
        <v>0.0275983558426307</v>
      </c>
      <c r="E25" s="7"/>
    </row>
    <row r="26" spans="1:5">
      <c r="A26" s="9" t="s">
        <v>135</v>
      </c>
      <c r="B26" s="7">
        <v>0</v>
      </c>
      <c r="C26" s="7">
        <v>0</v>
      </c>
      <c r="D26" s="8"/>
      <c r="E26" s="7"/>
    </row>
    <row r="27" spans="1:5">
      <c r="A27" s="9" t="s">
        <v>136</v>
      </c>
      <c r="B27" s="7">
        <v>59</v>
      </c>
      <c r="C27" s="7">
        <v>0</v>
      </c>
      <c r="D27" s="8">
        <f t="shared" si="0"/>
        <v>-1</v>
      </c>
      <c r="E27" s="7"/>
    </row>
    <row r="28" spans="1:5">
      <c r="A28" s="4" t="s">
        <v>137</v>
      </c>
      <c r="B28" s="3">
        <v>10964</v>
      </c>
      <c r="C28" s="3">
        <f>SUM(C29:C32)</f>
        <v>10964</v>
      </c>
      <c r="D28" s="5">
        <f t="shared" si="0"/>
        <v>0</v>
      </c>
      <c r="E28" s="3"/>
    </row>
    <row r="29" spans="1:5">
      <c r="A29" s="9" t="s">
        <v>138</v>
      </c>
      <c r="B29" s="7">
        <v>21</v>
      </c>
      <c r="C29" s="7">
        <v>21</v>
      </c>
      <c r="D29" s="8">
        <f t="shared" si="0"/>
        <v>0</v>
      </c>
      <c r="E29" s="7"/>
    </row>
    <row r="30" spans="1:5">
      <c r="A30" s="9" t="s">
        <v>139</v>
      </c>
      <c r="B30" s="7">
        <v>5341</v>
      </c>
      <c r="C30" s="7">
        <v>5341</v>
      </c>
      <c r="D30" s="8">
        <f t="shared" si="0"/>
        <v>0</v>
      </c>
      <c r="E30" s="7"/>
    </row>
    <row r="31" spans="1:5">
      <c r="A31" s="9" t="s">
        <v>140</v>
      </c>
      <c r="B31" s="7">
        <v>5474</v>
      </c>
      <c r="C31" s="7">
        <v>5474</v>
      </c>
      <c r="D31" s="8">
        <f t="shared" si="0"/>
        <v>0</v>
      </c>
      <c r="E31" s="7"/>
    </row>
    <row r="32" spans="1:5">
      <c r="A32" s="9" t="s">
        <v>141</v>
      </c>
      <c r="B32" s="7">
        <v>128</v>
      </c>
      <c r="C32" s="7">
        <v>128</v>
      </c>
      <c r="D32" s="8">
        <f t="shared" si="0"/>
        <v>0</v>
      </c>
      <c r="E32" s="7"/>
    </row>
    <row r="33" spans="1:5">
      <c r="A33" s="4" t="s">
        <v>142</v>
      </c>
      <c r="B33" s="3">
        <v>41040</v>
      </c>
      <c r="C33" s="3">
        <f>C34</f>
        <v>11481</v>
      </c>
      <c r="D33" s="5">
        <f t="shared" si="0"/>
        <v>-0.720248538011696</v>
      </c>
      <c r="E33" s="3"/>
    </row>
    <row r="34" spans="1:5">
      <c r="A34" s="9" t="s">
        <v>143</v>
      </c>
      <c r="B34" s="7">
        <v>41040</v>
      </c>
      <c r="C34" s="7">
        <v>11481</v>
      </c>
      <c r="D34" s="8">
        <f t="shared" si="0"/>
        <v>-0.720248538011696</v>
      </c>
      <c r="E34" s="7"/>
    </row>
    <row r="35" spans="1:5">
      <c r="A35" s="4" t="s">
        <v>144</v>
      </c>
      <c r="B35" s="3"/>
      <c r="C35" s="3"/>
      <c r="D35" s="5"/>
      <c r="E35" s="3"/>
    </row>
    <row r="36" spans="1:5">
      <c r="A36" s="4" t="s">
        <v>145</v>
      </c>
      <c r="B36" s="3"/>
      <c r="C36" s="3"/>
      <c r="D36" s="5"/>
      <c r="E36" s="3"/>
    </row>
    <row r="37" spans="1:5">
      <c r="A37" s="4" t="s">
        <v>146</v>
      </c>
      <c r="B37" s="3">
        <v>1496</v>
      </c>
      <c r="C37" s="3"/>
      <c r="D37" s="5">
        <f t="shared" si="0"/>
        <v>-1</v>
      </c>
      <c r="E37" s="3"/>
    </row>
    <row r="38" spans="1:5">
      <c r="A38" s="4" t="s">
        <v>147</v>
      </c>
      <c r="B38" s="3">
        <v>17329</v>
      </c>
      <c r="C38" s="3"/>
      <c r="D38" s="5">
        <f t="shared" si="0"/>
        <v>-1</v>
      </c>
      <c r="E38" s="3"/>
    </row>
    <row r="39" spans="1:5">
      <c r="A39" s="3" t="s">
        <v>109</v>
      </c>
      <c r="B39" s="3">
        <v>492941</v>
      </c>
      <c r="C39" s="3">
        <f>C4+C28+C33+C35+C36+C37+C38</f>
        <v>316164</v>
      </c>
      <c r="D39" s="5">
        <f t="shared" si="0"/>
        <v>-0.358616954158814</v>
      </c>
      <c r="E39" s="3"/>
    </row>
  </sheetData>
  <mergeCells count="1">
    <mergeCell ref="A1:E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6"/>
  <sheetViews>
    <sheetView tabSelected="1" topLeftCell="A92" workbookViewId="0">
      <selection activeCell="M120" sqref="M120"/>
    </sheetView>
  </sheetViews>
  <sheetFormatPr defaultColWidth="9" defaultRowHeight="14.25" outlineLevelCol="3"/>
  <cols>
    <col min="1" max="1" width="18" style="16" customWidth="1"/>
    <col min="2" max="2" width="27.875" style="16" customWidth="1"/>
    <col min="3" max="3" width="25.625" style="16" customWidth="1"/>
    <col min="4" max="16384" width="9" style="16"/>
  </cols>
  <sheetData>
    <row r="1" ht="18" spans="1:4">
      <c r="A1" s="17" t="s">
        <v>148</v>
      </c>
      <c r="B1" s="17"/>
      <c r="C1" s="17"/>
      <c r="D1" s="17"/>
    </row>
    <row r="2" ht="18" spans="1:3">
      <c r="A2" s="18" t="s">
        <v>149</v>
      </c>
      <c r="B2" s="18"/>
      <c r="C2" s="19" t="s">
        <v>2</v>
      </c>
    </row>
    <row r="3" ht="18" spans="1:3">
      <c r="A3" s="20" t="s">
        <v>150</v>
      </c>
      <c r="B3" s="20" t="s">
        <v>151</v>
      </c>
      <c r="C3" s="20" t="s">
        <v>5</v>
      </c>
    </row>
    <row r="4" ht="22" customHeight="1" spans="2:3">
      <c r="B4" s="21" t="s">
        <v>83</v>
      </c>
      <c r="C4" s="22">
        <v>293719</v>
      </c>
    </row>
    <row r="5" s="15" customFormat="1" ht="15.75" spans="1:3">
      <c r="A5" s="23">
        <v>201</v>
      </c>
      <c r="B5" s="24" t="s">
        <v>152</v>
      </c>
      <c r="C5" s="25">
        <v>44177</v>
      </c>
    </row>
    <row r="6" spans="1:3">
      <c r="A6" s="26">
        <v>20101</v>
      </c>
      <c r="B6" s="27" t="s">
        <v>153</v>
      </c>
      <c r="C6" s="28">
        <v>1220</v>
      </c>
    </row>
    <row r="7" spans="1:3">
      <c r="A7" s="29">
        <v>2010101</v>
      </c>
      <c r="B7" s="30" t="s">
        <v>154</v>
      </c>
      <c r="C7" s="31">
        <v>1160</v>
      </c>
    </row>
    <row r="8" spans="1:3">
      <c r="A8" s="29">
        <v>2010108</v>
      </c>
      <c r="B8" s="32" t="s">
        <v>155</v>
      </c>
      <c r="C8" s="31">
        <v>50</v>
      </c>
    </row>
    <row r="9" spans="1:3">
      <c r="A9" s="29">
        <v>2010199</v>
      </c>
      <c r="B9" s="32" t="s">
        <v>156</v>
      </c>
      <c r="C9" s="31">
        <v>10</v>
      </c>
    </row>
    <row r="10" spans="1:3">
      <c r="A10" s="26">
        <v>20102</v>
      </c>
      <c r="B10" s="27" t="s">
        <v>157</v>
      </c>
      <c r="C10" s="28">
        <v>1001</v>
      </c>
    </row>
    <row r="11" spans="1:3">
      <c r="A11" s="29">
        <v>2010201</v>
      </c>
      <c r="B11" s="30" t="s">
        <v>154</v>
      </c>
      <c r="C11" s="31">
        <v>990</v>
      </c>
    </row>
    <row r="12" spans="1:3">
      <c r="A12" s="29">
        <v>2010299</v>
      </c>
      <c r="B12" s="33" t="s">
        <v>158</v>
      </c>
      <c r="C12" s="31">
        <v>11</v>
      </c>
    </row>
    <row r="13" spans="1:3">
      <c r="A13" s="26">
        <v>20103</v>
      </c>
      <c r="B13" s="27" t="s">
        <v>159</v>
      </c>
      <c r="C13" s="28">
        <v>16285</v>
      </c>
    </row>
    <row r="14" spans="1:3">
      <c r="A14" s="29">
        <v>2010301</v>
      </c>
      <c r="B14" s="30" t="s">
        <v>154</v>
      </c>
      <c r="C14" s="31">
        <v>9900</v>
      </c>
    </row>
    <row r="15" spans="1:3">
      <c r="A15" s="29">
        <v>2010302</v>
      </c>
      <c r="B15" s="30" t="s">
        <v>160</v>
      </c>
      <c r="C15" s="31">
        <v>800</v>
      </c>
    </row>
    <row r="16" spans="1:3">
      <c r="A16" s="29">
        <v>2010308</v>
      </c>
      <c r="B16" s="30" t="s">
        <v>161</v>
      </c>
      <c r="C16" s="31">
        <v>85</v>
      </c>
    </row>
    <row r="17" spans="1:3">
      <c r="A17" s="29">
        <v>2010350</v>
      </c>
      <c r="B17" s="33" t="s">
        <v>162</v>
      </c>
      <c r="C17" s="31">
        <v>500</v>
      </c>
    </row>
    <row r="18" spans="1:3">
      <c r="A18" s="29">
        <v>2010399</v>
      </c>
      <c r="B18" s="33" t="s">
        <v>163</v>
      </c>
      <c r="C18" s="31">
        <v>5000</v>
      </c>
    </row>
    <row r="19" spans="1:3">
      <c r="A19" s="26">
        <v>20104</v>
      </c>
      <c r="B19" s="27" t="s">
        <v>164</v>
      </c>
      <c r="C19" s="28">
        <v>1081</v>
      </c>
    </row>
    <row r="20" spans="1:3">
      <c r="A20" s="29">
        <v>2010401</v>
      </c>
      <c r="B20" s="30" t="s">
        <v>154</v>
      </c>
      <c r="C20" s="31">
        <v>856</v>
      </c>
    </row>
    <row r="21" spans="1:3">
      <c r="A21" s="29">
        <v>2010402</v>
      </c>
      <c r="B21" s="30" t="s">
        <v>160</v>
      </c>
      <c r="C21" s="31">
        <v>225</v>
      </c>
    </row>
    <row r="22" spans="1:3">
      <c r="A22" s="26">
        <v>20105</v>
      </c>
      <c r="B22" s="34" t="s">
        <v>165</v>
      </c>
      <c r="C22" s="28">
        <v>846</v>
      </c>
    </row>
    <row r="23" spans="1:3">
      <c r="A23" s="29">
        <v>2010501</v>
      </c>
      <c r="B23" s="33" t="s">
        <v>154</v>
      </c>
      <c r="C23" s="31">
        <v>360</v>
      </c>
    </row>
    <row r="24" spans="1:3">
      <c r="A24" s="29">
        <v>2010505</v>
      </c>
      <c r="B24" s="30" t="s">
        <v>166</v>
      </c>
      <c r="C24" s="31">
        <v>60</v>
      </c>
    </row>
    <row r="25" spans="1:3">
      <c r="A25" s="29">
        <v>2010507</v>
      </c>
      <c r="B25" s="33" t="s">
        <v>167</v>
      </c>
      <c r="C25" s="31">
        <v>206</v>
      </c>
    </row>
    <row r="26" spans="1:3">
      <c r="A26" s="29">
        <v>2010508</v>
      </c>
      <c r="B26" s="33" t="s">
        <v>168</v>
      </c>
      <c r="C26" s="31">
        <v>220</v>
      </c>
    </row>
    <row r="27" spans="1:3">
      <c r="A27" s="26">
        <v>20106</v>
      </c>
      <c r="B27" s="35" t="s">
        <v>169</v>
      </c>
      <c r="C27" s="28">
        <v>4709</v>
      </c>
    </row>
    <row r="28" spans="1:3">
      <c r="A28" s="29">
        <v>2010601</v>
      </c>
      <c r="B28" s="33" t="s">
        <v>154</v>
      </c>
      <c r="C28" s="31">
        <v>1150</v>
      </c>
    </row>
    <row r="29" spans="1:3">
      <c r="A29" s="29">
        <v>2010602</v>
      </c>
      <c r="B29" s="32" t="s">
        <v>160</v>
      </c>
      <c r="C29" s="31">
        <v>80</v>
      </c>
    </row>
    <row r="30" spans="1:3">
      <c r="A30" s="29">
        <v>2010605</v>
      </c>
      <c r="B30" s="32" t="s">
        <v>170</v>
      </c>
      <c r="C30" s="31">
        <v>100</v>
      </c>
    </row>
    <row r="31" spans="1:3">
      <c r="A31" s="29">
        <v>2010606</v>
      </c>
      <c r="B31" s="32" t="s">
        <v>171</v>
      </c>
      <c r="C31" s="31">
        <v>50</v>
      </c>
    </row>
    <row r="32" spans="1:3">
      <c r="A32" s="29">
        <v>2010607</v>
      </c>
      <c r="B32" s="30" t="s">
        <v>172</v>
      </c>
      <c r="C32" s="31">
        <v>107</v>
      </c>
    </row>
    <row r="33" spans="1:3">
      <c r="A33" s="29">
        <v>2010608</v>
      </c>
      <c r="B33" s="33" t="s">
        <v>173</v>
      </c>
      <c r="C33" s="31">
        <v>342</v>
      </c>
    </row>
    <row r="34" spans="1:3">
      <c r="A34" s="29">
        <v>2010650</v>
      </c>
      <c r="B34" s="33" t="s">
        <v>162</v>
      </c>
      <c r="C34" s="31">
        <v>1800</v>
      </c>
    </row>
    <row r="35" spans="1:3">
      <c r="A35" s="29">
        <v>2010699</v>
      </c>
      <c r="B35" s="33" t="s">
        <v>174</v>
      </c>
      <c r="C35" s="31">
        <v>1080</v>
      </c>
    </row>
    <row r="36" spans="1:3">
      <c r="A36" s="26">
        <v>20107</v>
      </c>
      <c r="B36" s="27" t="s">
        <v>175</v>
      </c>
      <c r="C36" s="28">
        <v>2480</v>
      </c>
    </row>
    <row r="37" spans="1:3">
      <c r="A37" s="29">
        <v>2010701</v>
      </c>
      <c r="B37" s="30" t="s">
        <v>154</v>
      </c>
      <c r="C37" s="31">
        <v>1680</v>
      </c>
    </row>
    <row r="38" spans="1:3">
      <c r="A38" s="29">
        <v>2010710</v>
      </c>
      <c r="B38" s="33" t="s">
        <v>176</v>
      </c>
      <c r="C38" s="31">
        <v>500</v>
      </c>
    </row>
    <row r="39" spans="1:3">
      <c r="A39" s="29">
        <v>2010799</v>
      </c>
      <c r="B39" s="33" t="s">
        <v>177</v>
      </c>
      <c r="C39" s="31">
        <v>300</v>
      </c>
    </row>
    <row r="40" spans="1:3">
      <c r="A40" s="26">
        <v>20108</v>
      </c>
      <c r="B40" s="34" t="s">
        <v>178</v>
      </c>
      <c r="C40" s="28">
        <v>677</v>
      </c>
    </row>
    <row r="41" spans="1:3">
      <c r="A41" s="29">
        <v>2010801</v>
      </c>
      <c r="B41" s="30" t="s">
        <v>154</v>
      </c>
      <c r="C41" s="31">
        <v>500</v>
      </c>
    </row>
    <row r="42" spans="1:3">
      <c r="A42" s="29">
        <v>2010804</v>
      </c>
      <c r="B42" s="36" t="s">
        <v>179</v>
      </c>
      <c r="C42" s="31">
        <v>177</v>
      </c>
    </row>
    <row r="43" spans="1:3">
      <c r="A43" s="26">
        <v>20111</v>
      </c>
      <c r="B43" s="37" t="s">
        <v>180</v>
      </c>
      <c r="C43" s="28">
        <v>1576</v>
      </c>
    </row>
    <row r="44" spans="1:3">
      <c r="A44" s="29">
        <v>2011101</v>
      </c>
      <c r="B44" s="30" t="s">
        <v>154</v>
      </c>
      <c r="C44" s="31">
        <v>1400</v>
      </c>
    </row>
    <row r="45" spans="1:3">
      <c r="A45" s="29">
        <v>2011102</v>
      </c>
      <c r="B45" s="30" t="s">
        <v>160</v>
      </c>
      <c r="C45" s="31">
        <v>166</v>
      </c>
    </row>
    <row r="46" spans="1:3">
      <c r="A46" s="29">
        <v>2011103</v>
      </c>
      <c r="B46" s="30" t="s">
        <v>181</v>
      </c>
      <c r="C46" s="31">
        <v>10</v>
      </c>
    </row>
    <row r="47" spans="1:3">
      <c r="A47" s="26">
        <v>20113</v>
      </c>
      <c r="B47" s="38" t="s">
        <v>182</v>
      </c>
      <c r="C47" s="28">
        <v>3020</v>
      </c>
    </row>
    <row r="48" spans="1:3">
      <c r="A48" s="29">
        <v>2011301</v>
      </c>
      <c r="B48" s="30" t="s">
        <v>154</v>
      </c>
      <c r="C48" s="31">
        <v>1000</v>
      </c>
    </row>
    <row r="49" spans="1:3">
      <c r="A49" s="29">
        <v>2011302</v>
      </c>
      <c r="B49" s="30" t="s">
        <v>160</v>
      </c>
      <c r="C49" s="31">
        <v>320</v>
      </c>
    </row>
    <row r="50" spans="1:3">
      <c r="A50" s="29">
        <v>2011308</v>
      </c>
      <c r="B50" s="30" t="s">
        <v>183</v>
      </c>
      <c r="C50" s="31">
        <v>1500</v>
      </c>
    </row>
    <row r="51" spans="1:3">
      <c r="A51" s="29">
        <v>2011350</v>
      </c>
      <c r="B51" s="30" t="s">
        <v>162</v>
      </c>
      <c r="C51" s="31">
        <v>200</v>
      </c>
    </row>
    <row r="52" spans="1:3">
      <c r="A52" s="26">
        <v>20123</v>
      </c>
      <c r="B52" s="27" t="s">
        <v>184</v>
      </c>
      <c r="C52" s="28">
        <v>55</v>
      </c>
    </row>
    <row r="53" spans="1:3">
      <c r="A53" s="29">
        <v>2012399</v>
      </c>
      <c r="B53" s="32" t="s">
        <v>185</v>
      </c>
      <c r="C53" s="31">
        <v>55</v>
      </c>
    </row>
    <row r="54" spans="1:3">
      <c r="A54" s="26">
        <v>20126</v>
      </c>
      <c r="B54" s="34" t="s">
        <v>186</v>
      </c>
      <c r="C54" s="28">
        <v>472</v>
      </c>
    </row>
    <row r="55" spans="1:3">
      <c r="A55" s="29">
        <v>2012699</v>
      </c>
      <c r="B55" s="30" t="s">
        <v>187</v>
      </c>
      <c r="C55" s="31">
        <v>472</v>
      </c>
    </row>
    <row r="56" spans="1:3">
      <c r="A56" s="26">
        <v>20128</v>
      </c>
      <c r="B56" s="34" t="s">
        <v>188</v>
      </c>
      <c r="C56" s="28">
        <v>135</v>
      </c>
    </row>
    <row r="57" spans="1:3">
      <c r="A57" s="29">
        <v>2012801</v>
      </c>
      <c r="B57" s="33" t="s">
        <v>154</v>
      </c>
      <c r="C57" s="31">
        <v>115</v>
      </c>
    </row>
    <row r="58" spans="1:3">
      <c r="A58" s="29">
        <v>2012802</v>
      </c>
      <c r="B58" s="33" t="s">
        <v>160</v>
      </c>
      <c r="C58" s="31">
        <v>20</v>
      </c>
    </row>
    <row r="59" spans="1:3">
      <c r="A59" s="26">
        <v>20129</v>
      </c>
      <c r="B59" s="34" t="s">
        <v>189</v>
      </c>
      <c r="C59" s="28">
        <v>739</v>
      </c>
    </row>
    <row r="60" spans="1:3">
      <c r="A60" s="29">
        <v>2012901</v>
      </c>
      <c r="B60" s="33" t="s">
        <v>154</v>
      </c>
      <c r="C60" s="31">
        <v>324</v>
      </c>
    </row>
    <row r="61" spans="1:3">
      <c r="A61" s="29">
        <v>2012902</v>
      </c>
      <c r="B61" s="33" t="s">
        <v>160</v>
      </c>
      <c r="C61" s="31">
        <v>305</v>
      </c>
    </row>
    <row r="62" spans="1:3">
      <c r="A62" s="29">
        <v>2012999</v>
      </c>
      <c r="B62" s="33" t="s">
        <v>190</v>
      </c>
      <c r="C62" s="31">
        <v>110</v>
      </c>
    </row>
    <row r="63" spans="1:3">
      <c r="A63" s="26">
        <v>20131</v>
      </c>
      <c r="B63" s="34" t="s">
        <v>191</v>
      </c>
      <c r="C63" s="28">
        <v>1640</v>
      </c>
    </row>
    <row r="64" spans="1:3">
      <c r="A64" s="29">
        <v>2013101</v>
      </c>
      <c r="B64" s="33" t="s">
        <v>154</v>
      </c>
      <c r="C64" s="31">
        <v>1110</v>
      </c>
    </row>
    <row r="65" spans="1:3">
      <c r="A65" s="29">
        <v>2013150</v>
      </c>
      <c r="B65" s="33" t="s">
        <v>162</v>
      </c>
      <c r="C65" s="31">
        <v>470</v>
      </c>
    </row>
    <row r="66" spans="1:3">
      <c r="A66" s="29">
        <v>2013199</v>
      </c>
      <c r="B66" s="33" t="s">
        <v>192</v>
      </c>
      <c r="C66" s="31">
        <v>60</v>
      </c>
    </row>
    <row r="67" spans="1:3">
      <c r="A67" s="26">
        <v>20132</v>
      </c>
      <c r="B67" s="34" t="s">
        <v>193</v>
      </c>
      <c r="C67" s="28">
        <v>989</v>
      </c>
    </row>
    <row r="68" spans="1:3">
      <c r="A68" s="29">
        <v>2013201</v>
      </c>
      <c r="B68" s="30" t="s">
        <v>154</v>
      </c>
      <c r="C68" s="31">
        <v>689</v>
      </c>
    </row>
    <row r="69" spans="1:3">
      <c r="A69" s="29">
        <v>2013202</v>
      </c>
      <c r="B69" s="30" t="s">
        <v>160</v>
      </c>
      <c r="C69" s="31">
        <v>100</v>
      </c>
    </row>
    <row r="70" spans="1:3">
      <c r="A70" s="29">
        <v>2013299</v>
      </c>
      <c r="B70" s="33" t="s">
        <v>194</v>
      </c>
      <c r="C70" s="31">
        <v>200</v>
      </c>
    </row>
    <row r="71" spans="1:3">
      <c r="A71" s="26">
        <v>20133</v>
      </c>
      <c r="B71" s="34" t="s">
        <v>195</v>
      </c>
      <c r="C71" s="28">
        <v>822</v>
      </c>
    </row>
    <row r="72" spans="1:3">
      <c r="A72" s="29">
        <v>2013301</v>
      </c>
      <c r="B72" s="32" t="s">
        <v>154</v>
      </c>
      <c r="C72" s="31">
        <v>822</v>
      </c>
    </row>
    <row r="73" spans="1:3">
      <c r="A73" s="26">
        <v>20134</v>
      </c>
      <c r="B73" s="34" t="s">
        <v>196</v>
      </c>
      <c r="C73" s="28">
        <v>234</v>
      </c>
    </row>
    <row r="74" spans="1:3">
      <c r="A74" s="29">
        <v>2013401</v>
      </c>
      <c r="B74" s="33" t="s">
        <v>154</v>
      </c>
      <c r="C74" s="31">
        <v>234</v>
      </c>
    </row>
    <row r="75" spans="1:3">
      <c r="A75" s="26">
        <v>20136</v>
      </c>
      <c r="B75" s="34" t="s">
        <v>197</v>
      </c>
      <c r="C75" s="28">
        <v>219</v>
      </c>
    </row>
    <row r="76" spans="1:3">
      <c r="A76" s="29">
        <v>2013601</v>
      </c>
      <c r="B76" s="33" t="s">
        <v>154</v>
      </c>
      <c r="C76" s="39">
        <v>219</v>
      </c>
    </row>
    <row r="77" spans="1:3">
      <c r="A77" s="26">
        <v>20138</v>
      </c>
      <c r="B77" s="27" t="s">
        <v>198</v>
      </c>
      <c r="C77" s="28">
        <v>4378</v>
      </c>
    </row>
    <row r="78" spans="1:3">
      <c r="A78" s="29">
        <v>2013801</v>
      </c>
      <c r="B78" s="30" t="s">
        <v>154</v>
      </c>
      <c r="C78" s="31">
        <v>3300</v>
      </c>
    </row>
    <row r="79" spans="1:3">
      <c r="A79" s="29">
        <v>2013804</v>
      </c>
      <c r="B79" s="30" t="s">
        <v>199</v>
      </c>
      <c r="C79" s="31">
        <v>150</v>
      </c>
    </row>
    <row r="80" spans="1:3">
      <c r="A80" s="29">
        <v>2013810</v>
      </c>
      <c r="B80" s="30" t="s">
        <v>200</v>
      </c>
      <c r="C80" s="31">
        <v>488</v>
      </c>
    </row>
    <row r="81" spans="1:3">
      <c r="A81" s="29">
        <v>2013812</v>
      </c>
      <c r="B81" s="30" t="s">
        <v>201</v>
      </c>
      <c r="C81" s="31">
        <v>40</v>
      </c>
    </row>
    <row r="82" spans="1:3">
      <c r="A82" s="29">
        <v>2013816</v>
      </c>
      <c r="B82" s="30" t="s">
        <v>202</v>
      </c>
      <c r="C82" s="31">
        <v>160</v>
      </c>
    </row>
    <row r="83" spans="1:3">
      <c r="A83" s="29">
        <v>2013899</v>
      </c>
      <c r="B83" s="30" t="s">
        <v>203</v>
      </c>
      <c r="C83" s="31">
        <v>240</v>
      </c>
    </row>
    <row r="84" spans="1:3">
      <c r="A84" s="26">
        <v>20199</v>
      </c>
      <c r="B84" s="27" t="s">
        <v>204</v>
      </c>
      <c r="C84" s="28">
        <v>1599</v>
      </c>
    </row>
    <row r="85" spans="1:3">
      <c r="A85" s="29">
        <v>2019999</v>
      </c>
      <c r="B85" s="33" t="s">
        <v>205</v>
      </c>
      <c r="C85" s="31">
        <v>1599</v>
      </c>
    </row>
    <row r="86" s="15" customFormat="1" ht="15.75" spans="1:3">
      <c r="A86" s="23">
        <v>203</v>
      </c>
      <c r="B86" s="24" t="s">
        <v>206</v>
      </c>
      <c r="C86" s="25">
        <v>80</v>
      </c>
    </row>
    <row r="87" spans="1:3">
      <c r="A87" s="26">
        <v>20306</v>
      </c>
      <c r="B87" s="34" t="s">
        <v>207</v>
      </c>
      <c r="C87" s="28">
        <v>80</v>
      </c>
    </row>
    <row r="88" spans="1:3">
      <c r="A88" s="29">
        <v>2030601</v>
      </c>
      <c r="B88" s="33" t="s">
        <v>208</v>
      </c>
      <c r="C88" s="31">
        <v>75</v>
      </c>
    </row>
    <row r="89" spans="1:3">
      <c r="A89" s="29">
        <v>2030607</v>
      </c>
      <c r="B89" s="33" t="s">
        <v>209</v>
      </c>
      <c r="C89" s="31">
        <v>5</v>
      </c>
    </row>
    <row r="90" s="15" customFormat="1" ht="15.75" spans="1:3">
      <c r="A90" s="23">
        <v>204</v>
      </c>
      <c r="B90" s="24" t="s">
        <v>210</v>
      </c>
      <c r="C90" s="25">
        <v>9814</v>
      </c>
    </row>
    <row r="91" spans="1:3">
      <c r="A91" s="26">
        <v>20402</v>
      </c>
      <c r="B91" s="34" t="s">
        <v>211</v>
      </c>
      <c r="C91" s="28">
        <v>8598</v>
      </c>
    </row>
    <row r="92" spans="1:3">
      <c r="A92" s="29">
        <v>2040201</v>
      </c>
      <c r="B92" s="33" t="s">
        <v>154</v>
      </c>
      <c r="C92" s="31">
        <v>6400</v>
      </c>
    </row>
    <row r="93" spans="1:3">
      <c r="A93" s="29">
        <v>2040219</v>
      </c>
      <c r="B93" s="33" t="s">
        <v>172</v>
      </c>
      <c r="C93" s="31">
        <v>30</v>
      </c>
    </row>
    <row r="94" spans="1:3">
      <c r="A94" s="29">
        <v>2040220</v>
      </c>
      <c r="B94" s="33" t="s">
        <v>212</v>
      </c>
      <c r="C94" s="31">
        <v>2115</v>
      </c>
    </row>
    <row r="95" spans="1:3">
      <c r="A95" s="29">
        <v>2040299</v>
      </c>
      <c r="B95" s="33" t="s">
        <v>213</v>
      </c>
      <c r="C95" s="31">
        <v>53</v>
      </c>
    </row>
    <row r="96" spans="1:3">
      <c r="A96" s="26">
        <v>20406</v>
      </c>
      <c r="B96" s="27" t="s">
        <v>214</v>
      </c>
      <c r="C96" s="28">
        <v>1206</v>
      </c>
    </row>
    <row r="97" spans="1:3">
      <c r="A97" s="29">
        <v>2040601</v>
      </c>
      <c r="B97" s="33" t="s">
        <v>154</v>
      </c>
      <c r="C97" s="31">
        <v>703</v>
      </c>
    </row>
    <row r="98" spans="1:3">
      <c r="A98" s="29">
        <v>2040604</v>
      </c>
      <c r="B98" s="32" t="s">
        <v>215</v>
      </c>
      <c r="C98" s="31">
        <v>303</v>
      </c>
    </row>
    <row r="99" spans="1:3">
      <c r="A99" s="29">
        <v>2040607</v>
      </c>
      <c r="B99" s="40" t="s">
        <v>216</v>
      </c>
      <c r="C99" s="31">
        <v>75</v>
      </c>
    </row>
    <row r="100" spans="1:3">
      <c r="A100" s="29">
        <v>2040612</v>
      </c>
      <c r="B100" s="33" t="s">
        <v>217</v>
      </c>
      <c r="C100" s="31">
        <v>50</v>
      </c>
    </row>
    <row r="101" spans="1:3">
      <c r="A101" s="29">
        <v>2040699</v>
      </c>
      <c r="B101" s="30" t="s">
        <v>218</v>
      </c>
      <c r="C101" s="31">
        <v>75</v>
      </c>
    </row>
    <row r="102" spans="1:3">
      <c r="A102" s="26">
        <v>20408</v>
      </c>
      <c r="B102" s="34" t="s">
        <v>219</v>
      </c>
      <c r="C102" s="28">
        <v>10</v>
      </c>
    </row>
    <row r="103" spans="1:3">
      <c r="A103" s="29">
        <v>2040899</v>
      </c>
      <c r="B103" s="33" t="s">
        <v>220</v>
      </c>
      <c r="C103" s="31">
        <v>10</v>
      </c>
    </row>
    <row r="104" s="15" customFormat="1" ht="15.75" spans="1:3">
      <c r="A104" s="23">
        <v>205</v>
      </c>
      <c r="B104" s="24" t="s">
        <v>221</v>
      </c>
      <c r="C104" s="25">
        <v>51283</v>
      </c>
    </row>
    <row r="105" spans="1:3">
      <c r="A105" s="26">
        <v>20501</v>
      </c>
      <c r="B105" s="34" t="s">
        <v>222</v>
      </c>
      <c r="C105" s="28">
        <v>1550</v>
      </c>
    </row>
    <row r="106" spans="1:3">
      <c r="A106" s="29">
        <v>2050101</v>
      </c>
      <c r="B106" s="30" t="s">
        <v>154</v>
      </c>
      <c r="C106" s="31">
        <v>450</v>
      </c>
    </row>
    <row r="107" spans="1:3">
      <c r="A107" s="29">
        <v>2050199</v>
      </c>
      <c r="B107" s="36" t="s">
        <v>223</v>
      </c>
      <c r="C107" s="31">
        <v>1100</v>
      </c>
    </row>
    <row r="108" spans="1:3">
      <c r="A108" s="26">
        <v>20502</v>
      </c>
      <c r="B108" s="27" t="s">
        <v>224</v>
      </c>
      <c r="C108" s="28">
        <v>44556</v>
      </c>
    </row>
    <row r="109" spans="1:3">
      <c r="A109" s="29">
        <v>2050201</v>
      </c>
      <c r="B109" s="30" t="s">
        <v>225</v>
      </c>
      <c r="C109" s="31">
        <v>2800</v>
      </c>
    </row>
    <row r="110" spans="1:3">
      <c r="A110" s="29">
        <v>2050202</v>
      </c>
      <c r="B110" s="30" t="s">
        <v>226</v>
      </c>
      <c r="C110" s="31">
        <v>18912</v>
      </c>
    </row>
    <row r="111" spans="1:3">
      <c r="A111" s="29">
        <v>2050203</v>
      </c>
      <c r="B111" s="33" t="s">
        <v>227</v>
      </c>
      <c r="C111" s="31">
        <v>15239</v>
      </c>
    </row>
    <row r="112" spans="1:3">
      <c r="A112" s="29">
        <v>2050204</v>
      </c>
      <c r="B112" s="33" t="s">
        <v>228</v>
      </c>
      <c r="C112" s="31">
        <v>7605</v>
      </c>
    </row>
    <row r="113" spans="1:3">
      <c r="A113" s="26">
        <v>20503</v>
      </c>
      <c r="B113" s="27" t="s">
        <v>229</v>
      </c>
      <c r="C113" s="28">
        <v>4197</v>
      </c>
    </row>
    <row r="114" spans="1:3">
      <c r="A114" s="29">
        <v>2050302</v>
      </c>
      <c r="B114" s="30" t="s">
        <v>230</v>
      </c>
      <c r="C114" s="31">
        <v>4197</v>
      </c>
    </row>
    <row r="115" spans="1:3">
      <c r="A115" s="26">
        <v>20507</v>
      </c>
      <c r="B115" s="27" t="s">
        <v>231</v>
      </c>
      <c r="C115" s="28">
        <v>500</v>
      </c>
    </row>
    <row r="116" spans="1:3">
      <c r="A116" s="29">
        <v>2050701</v>
      </c>
      <c r="B116" s="30" t="s">
        <v>232</v>
      </c>
      <c r="C116" s="31">
        <v>500</v>
      </c>
    </row>
    <row r="117" spans="1:3">
      <c r="A117" s="26">
        <v>20508</v>
      </c>
      <c r="B117" s="34" t="s">
        <v>233</v>
      </c>
      <c r="C117" s="28">
        <v>480</v>
      </c>
    </row>
    <row r="118" spans="1:3">
      <c r="A118" s="29">
        <v>2050802</v>
      </c>
      <c r="B118" s="30" t="s">
        <v>234</v>
      </c>
      <c r="C118" s="31">
        <v>480</v>
      </c>
    </row>
    <row r="119" s="15" customFormat="1" ht="15.75" spans="1:3">
      <c r="A119" s="23">
        <v>206</v>
      </c>
      <c r="B119" s="24" t="s">
        <v>235</v>
      </c>
      <c r="C119" s="25">
        <v>2415</v>
      </c>
    </row>
    <row r="120" spans="1:3">
      <c r="A120" s="26">
        <v>20601</v>
      </c>
      <c r="B120" s="34" t="s">
        <v>236</v>
      </c>
      <c r="C120" s="28">
        <v>520</v>
      </c>
    </row>
    <row r="121" spans="1:3">
      <c r="A121" s="29">
        <v>2060101</v>
      </c>
      <c r="B121" s="30" t="s">
        <v>154</v>
      </c>
      <c r="C121" s="31">
        <v>260</v>
      </c>
    </row>
    <row r="122" spans="1:3">
      <c r="A122" s="29">
        <v>2060199</v>
      </c>
      <c r="B122" s="33" t="s">
        <v>237</v>
      </c>
      <c r="C122" s="31">
        <v>260</v>
      </c>
    </row>
    <row r="123" spans="1:3">
      <c r="A123" s="26">
        <v>20604</v>
      </c>
      <c r="B123" s="34" t="s">
        <v>238</v>
      </c>
      <c r="C123" s="28">
        <v>1670</v>
      </c>
    </row>
    <row r="124" spans="1:3">
      <c r="A124" s="29">
        <v>2060404</v>
      </c>
      <c r="B124" s="30" t="s">
        <v>239</v>
      </c>
      <c r="C124" s="31">
        <v>1670</v>
      </c>
    </row>
    <row r="125" spans="1:3">
      <c r="A125" s="26">
        <v>20607</v>
      </c>
      <c r="B125" s="27" t="s">
        <v>240</v>
      </c>
      <c r="C125" s="28">
        <v>104</v>
      </c>
    </row>
    <row r="126" spans="1:3">
      <c r="A126" s="29">
        <v>2060702</v>
      </c>
      <c r="B126" s="33" t="s">
        <v>241</v>
      </c>
      <c r="C126" s="31">
        <v>64</v>
      </c>
    </row>
    <row r="127" spans="1:3">
      <c r="A127" s="29">
        <v>2060705</v>
      </c>
      <c r="B127" s="30" t="s">
        <v>242</v>
      </c>
      <c r="C127" s="31">
        <v>20</v>
      </c>
    </row>
    <row r="128" spans="1:3">
      <c r="A128" s="29">
        <v>2060799</v>
      </c>
      <c r="B128" s="30" t="s">
        <v>243</v>
      </c>
      <c r="C128" s="31">
        <v>20</v>
      </c>
    </row>
    <row r="129" spans="1:3">
      <c r="A129" s="26">
        <v>20699</v>
      </c>
      <c r="B129" s="27" t="s">
        <v>244</v>
      </c>
      <c r="C129" s="28">
        <v>121</v>
      </c>
    </row>
    <row r="130" spans="1:3">
      <c r="A130" s="29">
        <v>2069999</v>
      </c>
      <c r="B130" s="33" t="s">
        <v>245</v>
      </c>
      <c r="C130" s="31">
        <v>121</v>
      </c>
    </row>
    <row r="131" s="15" customFormat="1" ht="15.75" spans="1:3">
      <c r="A131" s="23">
        <v>207</v>
      </c>
      <c r="B131" s="24" t="s">
        <v>246</v>
      </c>
      <c r="C131" s="25">
        <v>4937</v>
      </c>
    </row>
    <row r="132" spans="1:3">
      <c r="A132" s="26">
        <v>20701</v>
      </c>
      <c r="B132" s="38" t="s">
        <v>247</v>
      </c>
      <c r="C132" s="28">
        <v>3053</v>
      </c>
    </row>
    <row r="133" spans="1:3">
      <c r="A133" s="29">
        <v>2070101</v>
      </c>
      <c r="B133" s="32" t="s">
        <v>154</v>
      </c>
      <c r="C133" s="31">
        <v>571</v>
      </c>
    </row>
    <row r="134" spans="1:3">
      <c r="A134" s="29">
        <v>2070104</v>
      </c>
      <c r="B134" s="32" t="s">
        <v>248</v>
      </c>
      <c r="C134" s="31">
        <v>120</v>
      </c>
    </row>
    <row r="135" spans="1:3">
      <c r="A135" s="29">
        <v>2070105</v>
      </c>
      <c r="B135" s="32" t="s">
        <v>249</v>
      </c>
      <c r="C135" s="31">
        <v>300</v>
      </c>
    </row>
    <row r="136" spans="1:3">
      <c r="A136" s="29">
        <v>2070108</v>
      </c>
      <c r="B136" s="32" t="s">
        <v>250</v>
      </c>
      <c r="C136" s="31">
        <v>300</v>
      </c>
    </row>
    <row r="137" spans="1:3">
      <c r="A137" s="29">
        <v>2070109</v>
      </c>
      <c r="B137" s="32" t="s">
        <v>251</v>
      </c>
      <c r="C137" s="31">
        <v>600</v>
      </c>
    </row>
    <row r="138" spans="1:3">
      <c r="A138" s="29">
        <v>2070111</v>
      </c>
      <c r="B138" s="32" t="s">
        <v>252</v>
      </c>
      <c r="C138" s="31">
        <v>100</v>
      </c>
    </row>
    <row r="139" spans="1:3">
      <c r="A139" s="29">
        <v>2070112</v>
      </c>
      <c r="B139" s="32" t="s">
        <v>253</v>
      </c>
      <c r="C139" s="31">
        <v>340</v>
      </c>
    </row>
    <row r="140" spans="1:3">
      <c r="A140" s="29">
        <v>2070199</v>
      </c>
      <c r="B140" s="32" t="s">
        <v>254</v>
      </c>
      <c r="C140" s="31">
        <v>722</v>
      </c>
    </row>
    <row r="141" spans="1:3">
      <c r="A141" s="26">
        <v>20702</v>
      </c>
      <c r="B141" s="38" t="s">
        <v>255</v>
      </c>
      <c r="C141" s="28">
        <v>399</v>
      </c>
    </row>
    <row r="142" spans="1:3">
      <c r="A142" s="29">
        <v>2070201</v>
      </c>
      <c r="B142" s="32" t="s">
        <v>154</v>
      </c>
      <c r="C142" s="31">
        <v>30</v>
      </c>
    </row>
    <row r="143" spans="1:3">
      <c r="A143" s="29">
        <v>2070204</v>
      </c>
      <c r="B143" s="32" t="s">
        <v>256</v>
      </c>
      <c r="C143" s="31">
        <v>35</v>
      </c>
    </row>
    <row r="144" spans="1:3">
      <c r="A144" s="29">
        <v>2070205</v>
      </c>
      <c r="B144" s="32" t="s">
        <v>257</v>
      </c>
      <c r="C144" s="31">
        <v>200</v>
      </c>
    </row>
    <row r="145" spans="1:3">
      <c r="A145" s="29">
        <v>2070299</v>
      </c>
      <c r="B145" s="32" t="s">
        <v>258</v>
      </c>
      <c r="C145" s="31">
        <v>134</v>
      </c>
    </row>
    <row r="146" spans="1:3">
      <c r="A146" s="26">
        <v>20703</v>
      </c>
      <c r="B146" s="38" t="s">
        <v>259</v>
      </c>
      <c r="C146" s="28">
        <v>280</v>
      </c>
    </row>
    <row r="147" spans="1:3">
      <c r="A147" s="29">
        <v>2070305</v>
      </c>
      <c r="B147" s="32" t="s">
        <v>260</v>
      </c>
      <c r="C147" s="31">
        <v>120</v>
      </c>
    </row>
    <row r="148" spans="1:3">
      <c r="A148" s="29">
        <v>2070307</v>
      </c>
      <c r="B148" s="32" t="s">
        <v>261</v>
      </c>
      <c r="C148" s="31">
        <v>60</v>
      </c>
    </row>
    <row r="149" spans="1:3">
      <c r="A149" s="29">
        <v>2070399</v>
      </c>
      <c r="B149" s="32" t="s">
        <v>262</v>
      </c>
      <c r="C149" s="31">
        <v>100</v>
      </c>
    </row>
    <row r="150" spans="1:3">
      <c r="A150" s="26">
        <v>20706</v>
      </c>
      <c r="B150" s="38" t="s">
        <v>263</v>
      </c>
      <c r="C150" s="28">
        <v>205</v>
      </c>
    </row>
    <row r="151" spans="1:3">
      <c r="A151" s="29">
        <v>2070605</v>
      </c>
      <c r="B151" s="32" t="s">
        <v>264</v>
      </c>
      <c r="C151" s="31">
        <v>205</v>
      </c>
    </row>
    <row r="152" spans="1:3">
      <c r="A152" s="26">
        <v>20708</v>
      </c>
      <c r="B152" s="38" t="s">
        <v>265</v>
      </c>
      <c r="C152" s="28">
        <v>850</v>
      </c>
    </row>
    <row r="153" spans="1:3">
      <c r="A153" s="29">
        <v>2070808</v>
      </c>
      <c r="B153" s="32" t="s">
        <v>266</v>
      </c>
      <c r="C153" s="31">
        <v>80</v>
      </c>
    </row>
    <row r="154" spans="1:3">
      <c r="A154" s="29">
        <v>2070899</v>
      </c>
      <c r="B154" s="32" t="s">
        <v>267</v>
      </c>
      <c r="C154" s="31">
        <v>770</v>
      </c>
    </row>
    <row r="155" spans="1:3">
      <c r="A155" s="26">
        <v>20799</v>
      </c>
      <c r="B155" s="38" t="s">
        <v>268</v>
      </c>
      <c r="C155" s="28">
        <v>150</v>
      </c>
    </row>
    <row r="156" spans="1:3">
      <c r="A156" s="29">
        <v>2079902</v>
      </c>
      <c r="B156" s="32" t="s">
        <v>269</v>
      </c>
      <c r="C156" s="31">
        <v>50</v>
      </c>
    </row>
    <row r="157" spans="1:3">
      <c r="A157" s="29">
        <v>2079903</v>
      </c>
      <c r="B157" s="32" t="s">
        <v>270</v>
      </c>
      <c r="C157" s="31">
        <v>50</v>
      </c>
    </row>
    <row r="158" spans="1:3">
      <c r="A158" s="29">
        <v>2079999</v>
      </c>
      <c r="B158" s="32" t="s">
        <v>271</v>
      </c>
      <c r="C158" s="31">
        <v>50</v>
      </c>
    </row>
    <row r="159" s="15" customFormat="1" ht="15.75" spans="1:3">
      <c r="A159" s="23">
        <v>208</v>
      </c>
      <c r="B159" s="24" t="s">
        <v>272</v>
      </c>
      <c r="C159" s="25">
        <v>41285</v>
      </c>
    </row>
    <row r="160" spans="1:3">
      <c r="A160" s="26">
        <v>20801</v>
      </c>
      <c r="B160" s="38" t="s">
        <v>273</v>
      </c>
      <c r="C160" s="28">
        <v>1869</v>
      </c>
    </row>
    <row r="161" spans="1:3">
      <c r="A161" s="29">
        <v>2080101</v>
      </c>
      <c r="B161" s="32" t="s">
        <v>154</v>
      </c>
      <c r="C161" s="31">
        <v>605</v>
      </c>
    </row>
    <row r="162" spans="1:3">
      <c r="A162" s="29">
        <v>2080106</v>
      </c>
      <c r="B162" s="32" t="s">
        <v>274</v>
      </c>
      <c r="C162" s="31">
        <v>200</v>
      </c>
    </row>
    <row r="163" spans="1:3">
      <c r="A163" s="29">
        <v>2080109</v>
      </c>
      <c r="B163" s="32" t="s">
        <v>275</v>
      </c>
      <c r="C163" s="31">
        <v>694</v>
      </c>
    </row>
    <row r="164" spans="1:3">
      <c r="A164" s="29">
        <v>2080199</v>
      </c>
      <c r="B164" s="32" t="s">
        <v>276</v>
      </c>
      <c r="C164" s="31">
        <v>370</v>
      </c>
    </row>
    <row r="165" spans="1:3">
      <c r="A165" s="26">
        <v>20802</v>
      </c>
      <c r="B165" s="38" t="s">
        <v>277</v>
      </c>
      <c r="C165" s="28">
        <v>635</v>
      </c>
    </row>
    <row r="166" spans="1:3">
      <c r="A166" s="29">
        <v>2080201</v>
      </c>
      <c r="B166" s="32" t="s">
        <v>154</v>
      </c>
      <c r="C166" s="31">
        <v>300</v>
      </c>
    </row>
    <row r="167" spans="1:3">
      <c r="A167" s="29">
        <v>2080207</v>
      </c>
      <c r="B167" s="32" t="s">
        <v>278</v>
      </c>
      <c r="C167" s="31">
        <v>20</v>
      </c>
    </row>
    <row r="168" spans="1:3">
      <c r="A168" s="29">
        <v>2080208</v>
      </c>
      <c r="B168" s="32" t="s">
        <v>279</v>
      </c>
      <c r="C168" s="31">
        <v>40</v>
      </c>
    </row>
    <row r="169" spans="1:3">
      <c r="A169" s="29">
        <v>2080299</v>
      </c>
      <c r="B169" s="32" t="s">
        <v>280</v>
      </c>
      <c r="C169" s="31">
        <v>275</v>
      </c>
    </row>
    <row r="170" spans="1:3">
      <c r="A170" s="26">
        <v>20805</v>
      </c>
      <c r="B170" s="38" t="s">
        <v>281</v>
      </c>
      <c r="C170" s="28">
        <v>9152</v>
      </c>
    </row>
    <row r="171" spans="1:3">
      <c r="A171" s="29">
        <v>2080507</v>
      </c>
      <c r="B171" s="32" t="s">
        <v>282</v>
      </c>
      <c r="C171" s="31">
        <v>9152</v>
      </c>
    </row>
    <row r="172" spans="1:3">
      <c r="A172" s="26">
        <v>20807</v>
      </c>
      <c r="B172" s="38" t="s">
        <v>283</v>
      </c>
      <c r="C172" s="28">
        <v>3491</v>
      </c>
    </row>
    <row r="173" spans="1:3">
      <c r="A173" s="29">
        <v>2080701</v>
      </c>
      <c r="B173" s="32" t="s">
        <v>284</v>
      </c>
      <c r="C173" s="31">
        <v>1327</v>
      </c>
    </row>
    <row r="174" spans="1:3">
      <c r="A174" s="29">
        <v>2080702</v>
      </c>
      <c r="B174" s="32" t="s">
        <v>285</v>
      </c>
      <c r="C174" s="31">
        <v>62</v>
      </c>
    </row>
    <row r="175" spans="1:3">
      <c r="A175" s="29">
        <v>2080705</v>
      </c>
      <c r="B175" s="32" t="s">
        <v>286</v>
      </c>
      <c r="C175" s="31">
        <v>602</v>
      </c>
    </row>
    <row r="176" spans="1:3">
      <c r="A176" s="29">
        <v>2080799</v>
      </c>
      <c r="B176" s="32" t="s">
        <v>287</v>
      </c>
      <c r="C176" s="31">
        <v>1500</v>
      </c>
    </row>
    <row r="177" spans="1:3">
      <c r="A177" s="26">
        <v>20808</v>
      </c>
      <c r="B177" s="38" t="s">
        <v>288</v>
      </c>
      <c r="C177" s="28">
        <v>3040</v>
      </c>
    </row>
    <row r="178" spans="1:3">
      <c r="A178" s="29">
        <v>2080803</v>
      </c>
      <c r="B178" s="32" t="s">
        <v>289</v>
      </c>
      <c r="C178" s="31">
        <v>75</v>
      </c>
    </row>
    <row r="179" spans="1:3">
      <c r="A179" s="29">
        <v>2080805</v>
      </c>
      <c r="B179" s="32" t="s">
        <v>290</v>
      </c>
      <c r="C179" s="31">
        <v>565</v>
      </c>
    </row>
    <row r="180" spans="1:3">
      <c r="A180" s="29">
        <v>2080899</v>
      </c>
      <c r="B180" s="32" t="s">
        <v>291</v>
      </c>
      <c r="C180" s="31">
        <v>2400</v>
      </c>
    </row>
    <row r="181" spans="1:3">
      <c r="A181" s="26">
        <v>20809</v>
      </c>
      <c r="B181" s="38" t="s">
        <v>292</v>
      </c>
      <c r="C181" s="28">
        <v>771</v>
      </c>
    </row>
    <row r="182" spans="1:3">
      <c r="A182" s="29">
        <v>2080901</v>
      </c>
      <c r="B182" s="32" t="s">
        <v>293</v>
      </c>
      <c r="C182" s="31">
        <v>240</v>
      </c>
    </row>
    <row r="183" spans="1:3">
      <c r="A183" s="29">
        <v>2080902</v>
      </c>
      <c r="B183" s="32" t="s">
        <v>294</v>
      </c>
      <c r="C183" s="31">
        <v>11</v>
      </c>
    </row>
    <row r="184" spans="1:3">
      <c r="A184" s="29">
        <v>2080904</v>
      </c>
      <c r="B184" s="32" t="s">
        <v>295</v>
      </c>
      <c r="C184" s="31">
        <v>20</v>
      </c>
    </row>
    <row r="185" spans="1:3">
      <c r="A185" s="29">
        <v>2080905</v>
      </c>
      <c r="B185" s="32" t="s">
        <v>296</v>
      </c>
      <c r="C185" s="31">
        <v>15</v>
      </c>
    </row>
    <row r="186" spans="1:3">
      <c r="A186" s="29">
        <v>2080999</v>
      </c>
      <c r="B186" s="32" t="s">
        <v>297</v>
      </c>
      <c r="C186" s="31">
        <v>485</v>
      </c>
    </row>
    <row r="187" spans="1:3">
      <c r="A187" s="26">
        <v>20810</v>
      </c>
      <c r="B187" s="38" t="s">
        <v>298</v>
      </c>
      <c r="C187" s="28">
        <v>1248</v>
      </c>
    </row>
    <row r="188" spans="1:3">
      <c r="A188" s="29">
        <v>2081001</v>
      </c>
      <c r="B188" s="32" t="s">
        <v>299</v>
      </c>
      <c r="C188" s="31">
        <v>50</v>
      </c>
    </row>
    <row r="189" spans="1:3">
      <c r="A189" s="29">
        <v>2081002</v>
      </c>
      <c r="B189" s="32" t="s">
        <v>300</v>
      </c>
      <c r="C189" s="31">
        <v>753</v>
      </c>
    </row>
    <row r="190" spans="1:3">
      <c r="A190" s="29">
        <v>2081004</v>
      </c>
      <c r="B190" s="32" t="s">
        <v>301</v>
      </c>
      <c r="C190" s="31">
        <v>425</v>
      </c>
    </row>
    <row r="191" spans="1:3">
      <c r="A191" s="29">
        <v>2081006</v>
      </c>
      <c r="B191" s="32" t="s">
        <v>302</v>
      </c>
      <c r="C191" s="31">
        <v>20</v>
      </c>
    </row>
    <row r="192" spans="1:3">
      <c r="A192" s="26">
        <v>20811</v>
      </c>
      <c r="B192" s="38" t="s">
        <v>303</v>
      </c>
      <c r="C192" s="28">
        <v>1931</v>
      </c>
    </row>
    <row r="193" spans="1:3">
      <c r="A193" s="29">
        <v>2081102</v>
      </c>
      <c r="B193" s="32" t="s">
        <v>160</v>
      </c>
      <c r="C193" s="31">
        <v>260</v>
      </c>
    </row>
    <row r="194" spans="1:3">
      <c r="A194" s="29">
        <v>2081104</v>
      </c>
      <c r="B194" s="32" t="s">
        <v>304</v>
      </c>
      <c r="C194" s="31">
        <v>88</v>
      </c>
    </row>
    <row r="195" spans="1:3">
      <c r="A195" s="29">
        <v>2081105</v>
      </c>
      <c r="B195" s="32" t="s">
        <v>305</v>
      </c>
      <c r="C195" s="31">
        <v>411</v>
      </c>
    </row>
    <row r="196" spans="1:3">
      <c r="A196" s="29">
        <v>2081107</v>
      </c>
      <c r="B196" s="32" t="s">
        <v>306</v>
      </c>
      <c r="C196" s="31">
        <v>962</v>
      </c>
    </row>
    <row r="197" spans="1:3">
      <c r="A197" s="29">
        <v>2081199</v>
      </c>
      <c r="B197" s="32" t="s">
        <v>307</v>
      </c>
      <c r="C197" s="31">
        <v>210</v>
      </c>
    </row>
    <row r="198" spans="1:3">
      <c r="A198" s="26">
        <v>20816</v>
      </c>
      <c r="B198" s="38" t="s">
        <v>308</v>
      </c>
      <c r="C198" s="28">
        <v>34</v>
      </c>
    </row>
    <row r="199" spans="1:3">
      <c r="A199" s="29">
        <v>2081601</v>
      </c>
      <c r="B199" s="32" t="s">
        <v>154</v>
      </c>
      <c r="C199" s="31">
        <v>34</v>
      </c>
    </row>
    <row r="200" spans="1:3">
      <c r="A200" s="26">
        <v>20819</v>
      </c>
      <c r="B200" s="38" t="s">
        <v>309</v>
      </c>
      <c r="C200" s="28">
        <v>5489</v>
      </c>
    </row>
    <row r="201" spans="1:3">
      <c r="A201" s="29">
        <v>2081901</v>
      </c>
      <c r="B201" s="32" t="s">
        <v>310</v>
      </c>
      <c r="C201" s="31">
        <v>700</v>
      </c>
    </row>
    <row r="202" spans="1:3">
      <c r="A202" s="29">
        <v>2081902</v>
      </c>
      <c r="B202" s="32" t="s">
        <v>311</v>
      </c>
      <c r="C202" s="31">
        <v>4789</v>
      </c>
    </row>
    <row r="203" spans="1:3">
      <c r="A203" s="26">
        <v>20820</v>
      </c>
      <c r="B203" s="38" t="s">
        <v>312</v>
      </c>
      <c r="C203" s="28">
        <v>598</v>
      </c>
    </row>
    <row r="204" spans="1:3">
      <c r="A204" s="29">
        <v>2082001</v>
      </c>
      <c r="B204" s="32" t="s">
        <v>313</v>
      </c>
      <c r="C204" s="31">
        <v>598</v>
      </c>
    </row>
    <row r="205" spans="1:3">
      <c r="A205" s="26">
        <v>20821</v>
      </c>
      <c r="B205" s="38" t="s">
        <v>314</v>
      </c>
      <c r="C205" s="28">
        <v>2094</v>
      </c>
    </row>
    <row r="206" spans="1:3">
      <c r="A206" s="29">
        <v>2082101</v>
      </c>
      <c r="B206" s="32" t="s">
        <v>315</v>
      </c>
      <c r="C206" s="31">
        <v>50</v>
      </c>
    </row>
    <row r="207" spans="1:3">
      <c r="A207" s="29">
        <v>2082102</v>
      </c>
      <c r="B207" s="32" t="s">
        <v>316</v>
      </c>
      <c r="C207" s="31">
        <v>2044</v>
      </c>
    </row>
    <row r="208" spans="1:3">
      <c r="A208" s="26">
        <v>20826</v>
      </c>
      <c r="B208" s="38" t="s">
        <v>317</v>
      </c>
      <c r="C208" s="28">
        <v>10730</v>
      </c>
    </row>
    <row r="209" spans="1:3">
      <c r="A209" s="29">
        <v>2082602</v>
      </c>
      <c r="B209" s="32" t="s">
        <v>318</v>
      </c>
      <c r="C209" s="31">
        <v>9830</v>
      </c>
    </row>
    <row r="210" spans="1:3">
      <c r="A210" s="29">
        <v>2082699</v>
      </c>
      <c r="B210" s="32" t="s">
        <v>319</v>
      </c>
      <c r="C210" s="31">
        <v>900</v>
      </c>
    </row>
    <row r="211" spans="1:3">
      <c r="A211" s="26">
        <v>20828</v>
      </c>
      <c r="B211" s="41" t="s">
        <v>320</v>
      </c>
      <c r="C211" s="28">
        <v>203</v>
      </c>
    </row>
    <row r="212" spans="1:3">
      <c r="A212" s="29">
        <v>2082801</v>
      </c>
      <c r="B212" s="32" t="s">
        <v>154</v>
      </c>
      <c r="C212" s="31">
        <v>203</v>
      </c>
    </row>
    <row r="213" s="15" customFormat="1" ht="15.75" spans="1:3">
      <c r="A213" s="23">
        <v>210</v>
      </c>
      <c r="B213" s="24" t="s">
        <v>321</v>
      </c>
      <c r="C213" s="25">
        <v>46560</v>
      </c>
    </row>
    <row r="214" spans="1:3">
      <c r="A214" s="26">
        <v>21001</v>
      </c>
      <c r="B214" s="38" t="s">
        <v>322</v>
      </c>
      <c r="C214" s="28">
        <v>582</v>
      </c>
    </row>
    <row r="215" spans="1:3">
      <c r="A215" s="29">
        <v>2100101</v>
      </c>
      <c r="B215" s="32" t="s">
        <v>154</v>
      </c>
      <c r="C215" s="31">
        <v>445</v>
      </c>
    </row>
    <row r="216" spans="1:3">
      <c r="A216" s="29">
        <v>2100199</v>
      </c>
      <c r="B216" s="32" t="s">
        <v>323</v>
      </c>
      <c r="C216" s="31">
        <v>137</v>
      </c>
    </row>
    <row r="217" spans="1:3">
      <c r="A217" s="26">
        <v>21002</v>
      </c>
      <c r="B217" s="38" t="s">
        <v>324</v>
      </c>
      <c r="C217" s="28">
        <v>4275</v>
      </c>
    </row>
    <row r="218" spans="1:3">
      <c r="A218" s="29">
        <v>2100201</v>
      </c>
      <c r="B218" s="32" t="s">
        <v>325</v>
      </c>
      <c r="C218" s="31">
        <v>3000</v>
      </c>
    </row>
    <row r="219" spans="1:3">
      <c r="A219" s="29">
        <v>2100202</v>
      </c>
      <c r="B219" s="32" t="s">
        <v>326</v>
      </c>
      <c r="C219" s="31">
        <v>1000</v>
      </c>
    </row>
    <row r="220" spans="1:3">
      <c r="A220" s="29">
        <v>2100206</v>
      </c>
      <c r="B220" s="32" t="s">
        <v>327</v>
      </c>
      <c r="C220" s="31">
        <v>275</v>
      </c>
    </row>
    <row r="221" spans="1:3">
      <c r="A221" s="26">
        <v>21003</v>
      </c>
      <c r="B221" s="38" t="s">
        <v>328</v>
      </c>
      <c r="C221" s="28">
        <v>3885</v>
      </c>
    </row>
    <row r="222" spans="1:3">
      <c r="A222" s="29">
        <v>2100302</v>
      </c>
      <c r="B222" s="32" t="s">
        <v>329</v>
      </c>
      <c r="C222" s="31">
        <v>3500</v>
      </c>
    </row>
    <row r="223" spans="1:3">
      <c r="A223" s="29">
        <v>2100399</v>
      </c>
      <c r="B223" s="32" t="s">
        <v>330</v>
      </c>
      <c r="C223" s="31">
        <v>385</v>
      </c>
    </row>
    <row r="224" spans="1:3">
      <c r="A224" s="26">
        <v>21004</v>
      </c>
      <c r="B224" s="38" t="s">
        <v>331</v>
      </c>
      <c r="C224" s="28">
        <v>7086</v>
      </c>
    </row>
    <row r="225" spans="1:3">
      <c r="A225" s="29">
        <v>2100401</v>
      </c>
      <c r="B225" s="32" t="s">
        <v>332</v>
      </c>
      <c r="C225" s="31">
        <v>1200</v>
      </c>
    </row>
    <row r="226" spans="1:3">
      <c r="A226" s="29">
        <v>2100402</v>
      </c>
      <c r="B226" s="32" t="s">
        <v>333</v>
      </c>
      <c r="C226" s="31">
        <v>212</v>
      </c>
    </row>
    <row r="227" spans="1:3">
      <c r="A227" s="29">
        <v>2100403</v>
      </c>
      <c r="B227" s="32" t="s">
        <v>334</v>
      </c>
      <c r="C227" s="31">
        <v>364</v>
      </c>
    </row>
    <row r="228" spans="1:3">
      <c r="A228" s="29">
        <v>2100405</v>
      </c>
      <c r="B228" s="32" t="s">
        <v>335</v>
      </c>
      <c r="C228" s="31">
        <v>30</v>
      </c>
    </row>
    <row r="229" spans="1:3">
      <c r="A229" s="29">
        <v>2100408</v>
      </c>
      <c r="B229" s="32" t="s">
        <v>336</v>
      </c>
      <c r="C229" s="31">
        <v>3000</v>
      </c>
    </row>
    <row r="230" spans="1:3">
      <c r="A230" s="29">
        <v>2100409</v>
      </c>
      <c r="B230" s="32" t="s">
        <v>337</v>
      </c>
      <c r="C230" s="31">
        <v>900</v>
      </c>
    </row>
    <row r="231" spans="1:3">
      <c r="A231" s="29">
        <v>2100499</v>
      </c>
      <c r="B231" s="32" t="s">
        <v>338</v>
      </c>
      <c r="C231" s="31">
        <v>1380</v>
      </c>
    </row>
    <row r="232" spans="1:3">
      <c r="A232" s="26">
        <v>21006</v>
      </c>
      <c r="B232" s="38" t="s">
        <v>339</v>
      </c>
      <c r="C232" s="28">
        <v>240</v>
      </c>
    </row>
    <row r="233" spans="1:3">
      <c r="A233" s="29">
        <v>2100699</v>
      </c>
      <c r="B233" s="32" t="s">
        <v>340</v>
      </c>
      <c r="C233" s="31">
        <v>240</v>
      </c>
    </row>
    <row r="234" spans="1:3">
      <c r="A234" s="26">
        <v>21007</v>
      </c>
      <c r="B234" s="38" t="s">
        <v>341</v>
      </c>
      <c r="C234" s="28">
        <v>4100</v>
      </c>
    </row>
    <row r="235" spans="1:3">
      <c r="A235" s="29">
        <v>2100717</v>
      </c>
      <c r="B235" s="32" t="s">
        <v>342</v>
      </c>
      <c r="C235" s="31">
        <v>30</v>
      </c>
    </row>
    <row r="236" spans="1:3">
      <c r="A236" s="29">
        <v>2100799</v>
      </c>
      <c r="B236" s="32" t="s">
        <v>343</v>
      </c>
      <c r="C236" s="31">
        <v>4070</v>
      </c>
    </row>
    <row r="237" spans="1:3">
      <c r="A237" s="26">
        <v>21012</v>
      </c>
      <c r="B237" s="38" t="s">
        <v>344</v>
      </c>
      <c r="C237" s="28">
        <v>23982</v>
      </c>
    </row>
    <row r="238" spans="1:3">
      <c r="A238" s="29">
        <v>2101201</v>
      </c>
      <c r="B238" s="32" t="s">
        <v>345</v>
      </c>
      <c r="C238" s="31">
        <v>200</v>
      </c>
    </row>
    <row r="239" spans="1:3">
      <c r="A239" s="29">
        <v>2101202</v>
      </c>
      <c r="B239" s="32" t="s">
        <v>346</v>
      </c>
      <c r="C239" s="31">
        <v>22978</v>
      </c>
    </row>
    <row r="240" spans="1:3">
      <c r="A240" s="29">
        <v>2101299</v>
      </c>
      <c r="B240" s="32" t="s">
        <v>347</v>
      </c>
      <c r="C240" s="31">
        <v>804</v>
      </c>
    </row>
    <row r="241" spans="1:3">
      <c r="A241" s="26">
        <v>21013</v>
      </c>
      <c r="B241" s="38" t="s">
        <v>348</v>
      </c>
      <c r="C241" s="28">
        <v>1668</v>
      </c>
    </row>
    <row r="242" spans="1:3">
      <c r="A242" s="29">
        <v>2101301</v>
      </c>
      <c r="B242" s="32" t="s">
        <v>349</v>
      </c>
      <c r="C242" s="31">
        <v>1668</v>
      </c>
    </row>
    <row r="243" spans="1:3">
      <c r="A243" s="26">
        <v>21014</v>
      </c>
      <c r="B243" s="38" t="s">
        <v>350</v>
      </c>
      <c r="C243" s="28">
        <v>66</v>
      </c>
    </row>
    <row r="244" spans="1:3">
      <c r="A244" s="29">
        <v>2101401</v>
      </c>
      <c r="B244" s="32" t="s">
        <v>351</v>
      </c>
      <c r="C244" s="31">
        <v>60</v>
      </c>
    </row>
    <row r="245" spans="1:3">
      <c r="A245" s="29">
        <v>2101499</v>
      </c>
      <c r="B245" s="32" t="s">
        <v>352</v>
      </c>
      <c r="C245" s="31">
        <v>6</v>
      </c>
    </row>
    <row r="246" spans="1:3">
      <c r="A246" s="26">
        <v>21015</v>
      </c>
      <c r="B246" s="38" t="s">
        <v>353</v>
      </c>
      <c r="C246" s="28">
        <v>648</v>
      </c>
    </row>
    <row r="247" spans="1:3">
      <c r="A247" s="29">
        <v>2101501</v>
      </c>
      <c r="B247" s="32" t="s">
        <v>154</v>
      </c>
      <c r="C247" s="31">
        <v>500</v>
      </c>
    </row>
    <row r="248" spans="1:3">
      <c r="A248" s="29">
        <v>2101502</v>
      </c>
      <c r="B248" s="32" t="s">
        <v>160</v>
      </c>
      <c r="C248" s="31">
        <v>135</v>
      </c>
    </row>
    <row r="249" spans="1:3">
      <c r="A249" s="29">
        <v>2101504</v>
      </c>
      <c r="B249" s="32" t="s">
        <v>172</v>
      </c>
      <c r="C249" s="31">
        <v>13</v>
      </c>
    </row>
    <row r="250" spans="1:3">
      <c r="A250" s="26">
        <v>21099</v>
      </c>
      <c r="B250" s="42" t="s">
        <v>354</v>
      </c>
      <c r="C250" s="43">
        <v>28</v>
      </c>
    </row>
    <row r="251" s="15" customFormat="1" ht="15.75" spans="1:3">
      <c r="A251" s="23">
        <v>211</v>
      </c>
      <c r="B251" s="44" t="s">
        <v>355</v>
      </c>
      <c r="C251" s="25">
        <v>2140</v>
      </c>
    </row>
    <row r="252" spans="1:3">
      <c r="A252" s="26">
        <v>21101</v>
      </c>
      <c r="B252" s="42" t="s">
        <v>356</v>
      </c>
      <c r="C252" s="28">
        <v>709</v>
      </c>
    </row>
    <row r="253" spans="1:3">
      <c r="A253" s="29">
        <v>2110104</v>
      </c>
      <c r="B253" s="45" t="s">
        <v>357</v>
      </c>
      <c r="C253" s="31">
        <v>50</v>
      </c>
    </row>
    <row r="254" spans="1:3">
      <c r="A254" s="29">
        <v>2110105</v>
      </c>
      <c r="B254" s="45" t="s">
        <v>358</v>
      </c>
      <c r="C254" s="31">
        <v>20</v>
      </c>
    </row>
    <row r="255" spans="1:3">
      <c r="A255" s="29">
        <v>2110199</v>
      </c>
      <c r="B255" s="45" t="s">
        <v>359</v>
      </c>
      <c r="C255" s="31">
        <v>639</v>
      </c>
    </row>
    <row r="256" spans="1:3">
      <c r="A256" s="26">
        <v>21103</v>
      </c>
      <c r="B256" s="42" t="s">
        <v>360</v>
      </c>
      <c r="C256" s="28">
        <v>800</v>
      </c>
    </row>
    <row r="257" spans="1:3">
      <c r="A257" s="29">
        <v>2110302</v>
      </c>
      <c r="B257" s="45" t="s">
        <v>361</v>
      </c>
      <c r="C257" s="31">
        <v>450</v>
      </c>
    </row>
    <row r="258" spans="1:3">
      <c r="A258" s="29">
        <v>2110304</v>
      </c>
      <c r="B258" s="45" t="s">
        <v>362</v>
      </c>
      <c r="C258" s="31">
        <v>200</v>
      </c>
    </row>
    <row r="259" spans="1:3">
      <c r="A259" s="29">
        <v>2110399</v>
      </c>
      <c r="B259" s="45" t="s">
        <v>363</v>
      </c>
      <c r="C259" s="31">
        <v>150</v>
      </c>
    </row>
    <row r="260" spans="1:3">
      <c r="A260" s="26">
        <v>21104</v>
      </c>
      <c r="B260" s="42" t="s">
        <v>364</v>
      </c>
      <c r="C260" s="28">
        <v>600</v>
      </c>
    </row>
    <row r="261" spans="1:3">
      <c r="A261" s="29">
        <v>2110402</v>
      </c>
      <c r="B261" s="45" t="s">
        <v>365</v>
      </c>
      <c r="C261" s="31">
        <v>600</v>
      </c>
    </row>
    <row r="262" spans="1:3">
      <c r="A262" s="26">
        <v>21106</v>
      </c>
      <c r="B262" s="42" t="s">
        <v>366</v>
      </c>
      <c r="C262" s="28">
        <v>31</v>
      </c>
    </row>
    <row r="263" spans="1:3">
      <c r="A263" s="29">
        <v>2110602</v>
      </c>
      <c r="B263" s="45" t="s">
        <v>367</v>
      </c>
      <c r="C263" s="31">
        <v>31</v>
      </c>
    </row>
    <row r="264" s="15" customFormat="1" ht="15.75" spans="1:3">
      <c r="A264" s="23">
        <v>212</v>
      </c>
      <c r="B264" s="44" t="s">
        <v>368</v>
      </c>
      <c r="C264" s="25">
        <v>7242</v>
      </c>
    </row>
    <row r="265" spans="1:3">
      <c r="A265" s="26">
        <v>21201</v>
      </c>
      <c r="B265" s="42" t="s">
        <v>369</v>
      </c>
      <c r="C265" s="28">
        <v>2232</v>
      </c>
    </row>
    <row r="266" spans="1:3">
      <c r="A266" s="29">
        <v>2120101</v>
      </c>
      <c r="B266" s="45" t="s">
        <v>154</v>
      </c>
      <c r="C266" s="31">
        <v>480</v>
      </c>
    </row>
    <row r="267" spans="1:3">
      <c r="A267" s="29">
        <v>2120102</v>
      </c>
      <c r="B267" s="45" t="s">
        <v>160</v>
      </c>
      <c r="C267" s="31">
        <v>120</v>
      </c>
    </row>
    <row r="268" spans="1:3">
      <c r="A268" s="29">
        <v>2120104</v>
      </c>
      <c r="B268" s="45" t="s">
        <v>370</v>
      </c>
      <c r="C268" s="31">
        <v>852</v>
      </c>
    </row>
    <row r="269" spans="1:3">
      <c r="A269" s="29">
        <v>2120106</v>
      </c>
      <c r="B269" s="45" t="s">
        <v>371</v>
      </c>
      <c r="C269" s="31">
        <v>250</v>
      </c>
    </row>
    <row r="270" spans="1:3">
      <c r="A270" s="29">
        <v>2120109</v>
      </c>
      <c r="B270" s="45" t="s">
        <v>372</v>
      </c>
      <c r="C270" s="31">
        <v>480</v>
      </c>
    </row>
    <row r="271" spans="1:3">
      <c r="A271" s="29">
        <v>2120199</v>
      </c>
      <c r="B271" s="45" t="s">
        <v>373</v>
      </c>
      <c r="C271" s="31">
        <v>50</v>
      </c>
    </row>
    <row r="272" spans="1:3">
      <c r="A272" s="26">
        <v>21203</v>
      </c>
      <c r="B272" s="42" t="s">
        <v>374</v>
      </c>
      <c r="C272" s="28">
        <v>796</v>
      </c>
    </row>
    <row r="273" spans="1:3">
      <c r="A273" s="29">
        <v>2120399</v>
      </c>
      <c r="B273" s="45" t="s">
        <v>375</v>
      </c>
      <c r="C273" s="31">
        <v>796</v>
      </c>
    </row>
    <row r="274" spans="1:3">
      <c r="A274" s="26">
        <v>21205</v>
      </c>
      <c r="B274" s="42" t="s">
        <v>376</v>
      </c>
      <c r="C274" s="43">
        <v>2134</v>
      </c>
    </row>
    <row r="275" spans="1:3">
      <c r="A275" s="26">
        <v>21206</v>
      </c>
      <c r="B275" s="42" t="s">
        <v>377</v>
      </c>
      <c r="C275" s="43">
        <v>325</v>
      </c>
    </row>
    <row r="276" spans="1:3">
      <c r="A276" s="26">
        <v>21299</v>
      </c>
      <c r="B276" s="42" t="s">
        <v>378</v>
      </c>
      <c r="C276" s="43">
        <v>1755</v>
      </c>
    </row>
    <row r="277" s="15" customFormat="1" ht="15.75" spans="1:3">
      <c r="A277" s="23">
        <v>213</v>
      </c>
      <c r="B277" s="44" t="s">
        <v>379</v>
      </c>
      <c r="C277" s="25">
        <v>44890</v>
      </c>
    </row>
    <row r="278" spans="1:3">
      <c r="A278" s="26">
        <v>21301</v>
      </c>
      <c r="B278" s="42" t="s">
        <v>380</v>
      </c>
      <c r="C278" s="28">
        <v>13402</v>
      </c>
    </row>
    <row r="279" spans="1:3">
      <c r="A279" s="29">
        <v>2130101</v>
      </c>
      <c r="B279" s="45" t="s">
        <v>154</v>
      </c>
      <c r="C279" s="31">
        <v>1370</v>
      </c>
    </row>
    <row r="280" spans="1:3">
      <c r="A280" s="29">
        <v>2130102</v>
      </c>
      <c r="B280" s="45" t="s">
        <v>160</v>
      </c>
      <c r="C280" s="31">
        <v>350</v>
      </c>
    </row>
    <row r="281" spans="1:3">
      <c r="A281" s="29">
        <v>2130104</v>
      </c>
      <c r="B281" s="45" t="s">
        <v>162</v>
      </c>
      <c r="C281" s="31">
        <v>2500</v>
      </c>
    </row>
    <row r="282" spans="1:3">
      <c r="A282" s="29">
        <v>2130106</v>
      </c>
      <c r="B282" s="45" t="s">
        <v>381</v>
      </c>
      <c r="C282" s="31">
        <v>50</v>
      </c>
    </row>
    <row r="283" spans="1:3">
      <c r="A283" s="29">
        <v>2130108</v>
      </c>
      <c r="B283" s="45" t="s">
        <v>382</v>
      </c>
      <c r="C283" s="31">
        <v>504</v>
      </c>
    </row>
    <row r="284" spans="1:3">
      <c r="A284" s="29">
        <v>2130109</v>
      </c>
      <c r="B284" s="45" t="s">
        <v>383</v>
      </c>
      <c r="C284" s="31">
        <v>80</v>
      </c>
    </row>
    <row r="285" spans="1:3">
      <c r="A285" s="29">
        <v>2130110</v>
      </c>
      <c r="B285" s="45" t="s">
        <v>384</v>
      </c>
      <c r="C285" s="31">
        <v>50</v>
      </c>
    </row>
    <row r="286" spans="1:3">
      <c r="A286" s="29">
        <v>2130119</v>
      </c>
      <c r="B286" s="45" t="s">
        <v>385</v>
      </c>
      <c r="C286" s="31">
        <v>108</v>
      </c>
    </row>
    <row r="287" spans="1:3">
      <c r="A287" s="29">
        <v>2130122</v>
      </c>
      <c r="B287" s="45" t="s">
        <v>386</v>
      </c>
      <c r="C287" s="31">
        <v>5040</v>
      </c>
    </row>
    <row r="288" spans="1:3">
      <c r="A288" s="29">
        <v>2130124</v>
      </c>
      <c r="B288" s="45" t="s">
        <v>387</v>
      </c>
      <c r="C288" s="31">
        <v>50</v>
      </c>
    </row>
    <row r="289" spans="1:3">
      <c r="A289" s="29">
        <v>2130125</v>
      </c>
      <c r="B289" s="45" t="s">
        <v>388</v>
      </c>
      <c r="C289" s="31">
        <v>50</v>
      </c>
    </row>
    <row r="290" spans="1:3">
      <c r="A290" s="29">
        <v>2130126</v>
      </c>
      <c r="B290" s="45" t="s">
        <v>389</v>
      </c>
      <c r="C290" s="31">
        <v>50</v>
      </c>
    </row>
    <row r="291" spans="1:3">
      <c r="A291" s="29">
        <v>2130135</v>
      </c>
      <c r="B291" s="45" t="s">
        <v>390</v>
      </c>
      <c r="C291" s="31">
        <v>1650</v>
      </c>
    </row>
    <row r="292" spans="1:3">
      <c r="A292" s="29">
        <v>2130142</v>
      </c>
      <c r="B292" s="45" t="s">
        <v>391</v>
      </c>
      <c r="C292" s="31">
        <v>50</v>
      </c>
    </row>
    <row r="293" spans="1:3">
      <c r="A293" s="29">
        <v>2130153</v>
      </c>
      <c r="B293" s="45" t="s">
        <v>392</v>
      </c>
      <c r="C293" s="31">
        <v>1500</v>
      </c>
    </row>
    <row r="294" spans="1:3">
      <c r="A294" s="26">
        <v>21302</v>
      </c>
      <c r="B294" s="42" t="s">
        <v>393</v>
      </c>
      <c r="C294" s="28">
        <v>6254</v>
      </c>
    </row>
    <row r="295" spans="1:3">
      <c r="A295" s="29">
        <v>2130201</v>
      </c>
      <c r="B295" s="45" t="s">
        <v>154</v>
      </c>
      <c r="C295" s="31">
        <v>1350</v>
      </c>
    </row>
    <row r="296" spans="1:3">
      <c r="A296" s="29">
        <v>2130202</v>
      </c>
      <c r="B296" s="45" t="s">
        <v>160</v>
      </c>
      <c r="C296" s="31">
        <v>200</v>
      </c>
    </row>
    <row r="297" spans="1:3">
      <c r="A297" s="29">
        <v>2130204</v>
      </c>
      <c r="B297" s="45" t="s">
        <v>394</v>
      </c>
      <c r="C297" s="31">
        <v>490</v>
      </c>
    </row>
    <row r="298" spans="1:3">
      <c r="A298" s="29">
        <v>2130205</v>
      </c>
      <c r="B298" s="45" t="s">
        <v>395</v>
      </c>
      <c r="C298" s="31">
        <v>450</v>
      </c>
    </row>
    <row r="299" spans="1:3">
      <c r="A299" s="29">
        <v>2130207</v>
      </c>
      <c r="B299" s="45" t="s">
        <v>396</v>
      </c>
      <c r="C299" s="31">
        <v>624</v>
      </c>
    </row>
    <row r="300" spans="1:3">
      <c r="A300" s="29">
        <v>2130209</v>
      </c>
      <c r="B300" s="45" t="s">
        <v>397</v>
      </c>
      <c r="C300" s="31">
        <v>1750</v>
      </c>
    </row>
    <row r="301" spans="1:3">
      <c r="A301" s="29">
        <v>2130234</v>
      </c>
      <c r="B301" s="45" t="s">
        <v>398</v>
      </c>
      <c r="C301" s="31">
        <v>260</v>
      </c>
    </row>
    <row r="302" spans="1:3">
      <c r="A302" s="29">
        <v>2130237</v>
      </c>
      <c r="B302" s="45" t="s">
        <v>399</v>
      </c>
      <c r="C302" s="31">
        <v>980</v>
      </c>
    </row>
    <row r="303" spans="1:3">
      <c r="A303" s="29">
        <v>2130299</v>
      </c>
      <c r="B303" s="45" t="s">
        <v>400</v>
      </c>
      <c r="C303" s="31">
        <v>150</v>
      </c>
    </row>
    <row r="304" spans="1:3">
      <c r="A304" s="26">
        <v>21303</v>
      </c>
      <c r="B304" s="42" t="s">
        <v>401</v>
      </c>
      <c r="C304" s="28">
        <v>7039</v>
      </c>
    </row>
    <row r="305" spans="1:3">
      <c r="A305" s="29">
        <v>2130301</v>
      </c>
      <c r="B305" s="45" t="s">
        <v>154</v>
      </c>
      <c r="C305" s="31">
        <v>2500</v>
      </c>
    </row>
    <row r="306" spans="1:3">
      <c r="A306" s="29">
        <v>2130305</v>
      </c>
      <c r="B306" s="45" t="s">
        <v>402</v>
      </c>
      <c r="C306" s="31">
        <v>2600</v>
      </c>
    </row>
    <row r="307" spans="1:3">
      <c r="A307" s="29">
        <v>2130306</v>
      </c>
      <c r="B307" s="45" t="s">
        <v>403</v>
      </c>
      <c r="C307" s="31">
        <v>770</v>
      </c>
    </row>
    <row r="308" spans="1:3">
      <c r="A308" s="29">
        <v>2130310</v>
      </c>
      <c r="B308" s="45" t="s">
        <v>404</v>
      </c>
      <c r="C308" s="31">
        <v>65</v>
      </c>
    </row>
    <row r="309" spans="1:3">
      <c r="A309" s="29">
        <v>2130314</v>
      </c>
      <c r="B309" s="45" t="s">
        <v>405</v>
      </c>
      <c r="C309" s="31">
        <v>234</v>
      </c>
    </row>
    <row r="310" spans="1:3">
      <c r="A310" s="29">
        <v>2130316</v>
      </c>
      <c r="B310" s="45" t="s">
        <v>406</v>
      </c>
      <c r="C310" s="31">
        <v>420</v>
      </c>
    </row>
    <row r="311" spans="1:3">
      <c r="A311" s="29">
        <v>2130399</v>
      </c>
      <c r="B311" s="45" t="s">
        <v>407</v>
      </c>
      <c r="C311" s="31">
        <v>450</v>
      </c>
    </row>
    <row r="312" spans="1:3">
      <c r="A312" s="26">
        <v>21305</v>
      </c>
      <c r="B312" s="42" t="s">
        <v>408</v>
      </c>
      <c r="C312" s="28">
        <v>12535</v>
      </c>
    </row>
    <row r="313" spans="1:3">
      <c r="A313" s="29">
        <v>2130501</v>
      </c>
      <c r="B313" s="45" t="s">
        <v>154</v>
      </c>
      <c r="C313" s="31">
        <v>600</v>
      </c>
    </row>
    <row r="314" spans="1:3">
      <c r="A314" s="29">
        <v>2130504</v>
      </c>
      <c r="B314" s="45" t="s">
        <v>409</v>
      </c>
      <c r="C314" s="31">
        <v>1606</v>
      </c>
    </row>
    <row r="315" spans="1:3">
      <c r="A315" s="29">
        <v>2130505</v>
      </c>
      <c r="B315" s="45" t="s">
        <v>410</v>
      </c>
      <c r="C315" s="31">
        <v>1329</v>
      </c>
    </row>
    <row r="316" spans="1:3">
      <c r="A316" s="29">
        <v>2130599</v>
      </c>
      <c r="B316" s="45" t="s">
        <v>411</v>
      </c>
      <c r="C316" s="31">
        <v>9000</v>
      </c>
    </row>
    <row r="317" spans="1:3">
      <c r="A317" s="26">
        <v>21307</v>
      </c>
      <c r="B317" s="42" t="s">
        <v>412</v>
      </c>
      <c r="C317" s="28">
        <v>5660</v>
      </c>
    </row>
    <row r="318" spans="1:3">
      <c r="A318" s="29">
        <v>2130701</v>
      </c>
      <c r="B318" s="45" t="s">
        <v>413</v>
      </c>
      <c r="C318" s="31">
        <v>800</v>
      </c>
    </row>
    <row r="319" spans="1:3">
      <c r="A319" s="29">
        <v>2130705</v>
      </c>
      <c r="B319" s="45" t="s">
        <v>414</v>
      </c>
      <c r="C319" s="31">
        <v>4580</v>
      </c>
    </row>
    <row r="320" spans="1:3">
      <c r="A320" s="29">
        <v>2130706</v>
      </c>
      <c r="B320" s="45" t="s">
        <v>415</v>
      </c>
      <c r="C320" s="31">
        <v>280</v>
      </c>
    </row>
    <row r="321" s="15" customFormat="1" ht="15.75" spans="1:3">
      <c r="A321" s="23">
        <v>214</v>
      </c>
      <c r="B321" s="44" t="s">
        <v>416</v>
      </c>
      <c r="C321" s="25">
        <v>16136</v>
      </c>
    </row>
    <row r="322" spans="1:3">
      <c r="A322" s="26">
        <v>21401</v>
      </c>
      <c r="B322" s="42" t="s">
        <v>417</v>
      </c>
      <c r="C322" s="28">
        <v>12420</v>
      </c>
    </row>
    <row r="323" spans="1:3">
      <c r="A323" s="29">
        <v>2140101</v>
      </c>
      <c r="B323" s="45" t="s">
        <v>154</v>
      </c>
      <c r="C323" s="31">
        <v>545</v>
      </c>
    </row>
    <row r="324" spans="1:3">
      <c r="A324" s="29">
        <v>2140102</v>
      </c>
      <c r="B324" s="45" t="s">
        <v>160</v>
      </c>
      <c r="C324" s="31">
        <v>300</v>
      </c>
    </row>
    <row r="325" spans="1:3">
      <c r="A325" s="29">
        <v>2140104</v>
      </c>
      <c r="B325" s="45" t="s">
        <v>418</v>
      </c>
      <c r="C325" s="31">
        <v>3800</v>
      </c>
    </row>
    <row r="326" spans="1:3">
      <c r="A326" s="29">
        <v>2140106</v>
      </c>
      <c r="B326" s="45" t="s">
        <v>419</v>
      </c>
      <c r="C326" s="31">
        <v>3100</v>
      </c>
    </row>
    <row r="327" spans="1:3">
      <c r="A327" s="29">
        <v>2140112</v>
      </c>
      <c r="B327" s="45" t="s">
        <v>420</v>
      </c>
      <c r="C327" s="31">
        <v>1218</v>
      </c>
    </row>
    <row r="328" spans="1:3">
      <c r="A328" s="29">
        <v>2140122</v>
      </c>
      <c r="B328" s="45" t="s">
        <v>421</v>
      </c>
      <c r="C328" s="31">
        <v>1895</v>
      </c>
    </row>
    <row r="329" spans="1:3">
      <c r="A329" s="29">
        <v>2140123</v>
      </c>
      <c r="B329" s="45" t="s">
        <v>422</v>
      </c>
      <c r="C329" s="31">
        <v>100</v>
      </c>
    </row>
    <row r="330" spans="1:3">
      <c r="A330" s="29">
        <v>2140136</v>
      </c>
      <c r="B330" s="45" t="s">
        <v>423</v>
      </c>
      <c r="C330" s="31">
        <v>650</v>
      </c>
    </row>
    <row r="331" spans="1:3">
      <c r="A331" s="29">
        <v>2140199</v>
      </c>
      <c r="B331" s="45" t="s">
        <v>424</v>
      </c>
      <c r="C331" s="31">
        <v>812</v>
      </c>
    </row>
    <row r="332" spans="1:3">
      <c r="A332" s="26">
        <v>21406</v>
      </c>
      <c r="B332" s="42" t="s">
        <v>425</v>
      </c>
      <c r="C332" s="28">
        <v>3716</v>
      </c>
    </row>
    <row r="333" spans="1:3">
      <c r="A333" s="29">
        <v>2140601</v>
      </c>
      <c r="B333" s="45" t="s">
        <v>426</v>
      </c>
      <c r="C333" s="31">
        <v>2105</v>
      </c>
    </row>
    <row r="334" spans="1:3">
      <c r="A334" s="29">
        <v>2140602</v>
      </c>
      <c r="B334" s="45" t="s">
        <v>427</v>
      </c>
      <c r="C334" s="31">
        <v>1611</v>
      </c>
    </row>
    <row r="335" s="15" customFormat="1" ht="15.75" spans="1:3">
      <c r="A335" s="23">
        <v>215</v>
      </c>
      <c r="B335" s="44" t="s">
        <v>428</v>
      </c>
      <c r="C335" s="25">
        <v>1396</v>
      </c>
    </row>
    <row r="336" spans="1:3">
      <c r="A336" s="26">
        <v>21502</v>
      </c>
      <c r="B336" s="42" t="s">
        <v>429</v>
      </c>
      <c r="C336" s="28">
        <v>300</v>
      </c>
    </row>
    <row r="337" spans="1:3">
      <c r="A337" s="29">
        <v>2150299</v>
      </c>
      <c r="B337" s="45" t="s">
        <v>430</v>
      </c>
      <c r="C337" s="31">
        <v>300</v>
      </c>
    </row>
    <row r="338" spans="1:3">
      <c r="A338" s="26">
        <v>21505</v>
      </c>
      <c r="B338" s="42" t="s">
        <v>431</v>
      </c>
      <c r="C338" s="28">
        <v>676</v>
      </c>
    </row>
    <row r="339" spans="1:3">
      <c r="A339" s="29">
        <v>2150501</v>
      </c>
      <c r="B339" s="45" t="s">
        <v>154</v>
      </c>
      <c r="C339" s="31">
        <v>676</v>
      </c>
    </row>
    <row r="340" spans="1:3">
      <c r="A340" s="26">
        <v>21508</v>
      </c>
      <c r="B340" s="42" t="s">
        <v>432</v>
      </c>
      <c r="C340" s="28">
        <v>395</v>
      </c>
    </row>
    <row r="341" spans="1:3">
      <c r="A341" s="29">
        <v>2150805</v>
      </c>
      <c r="B341" s="45" t="s">
        <v>433</v>
      </c>
      <c r="C341" s="31">
        <v>200</v>
      </c>
    </row>
    <row r="342" spans="1:3">
      <c r="A342" s="29">
        <v>2150899</v>
      </c>
      <c r="B342" s="45" t="s">
        <v>434</v>
      </c>
      <c r="C342" s="31">
        <v>195</v>
      </c>
    </row>
    <row r="343" spans="1:3">
      <c r="A343" s="26">
        <v>21599</v>
      </c>
      <c r="B343" s="42" t="s">
        <v>435</v>
      </c>
      <c r="C343" s="28">
        <v>25</v>
      </c>
    </row>
    <row r="344" spans="1:3">
      <c r="A344" s="29">
        <v>2159999</v>
      </c>
      <c r="B344" s="45" t="s">
        <v>436</v>
      </c>
      <c r="C344" s="31">
        <v>25</v>
      </c>
    </row>
    <row r="345" s="15" customFormat="1" ht="15.75" spans="1:3">
      <c r="A345" s="23">
        <v>216</v>
      </c>
      <c r="B345" s="44" t="s">
        <v>437</v>
      </c>
      <c r="C345" s="25">
        <v>193</v>
      </c>
    </row>
    <row r="346" spans="1:3">
      <c r="A346" s="26">
        <v>21602</v>
      </c>
      <c r="B346" s="42" t="s">
        <v>438</v>
      </c>
      <c r="C346" s="28">
        <v>193</v>
      </c>
    </row>
    <row r="347" spans="1:3">
      <c r="A347" s="29">
        <v>2160201</v>
      </c>
      <c r="B347" s="45" t="s">
        <v>154</v>
      </c>
      <c r="C347" s="31">
        <v>193</v>
      </c>
    </row>
    <row r="348" s="15" customFormat="1" ht="15.75" spans="1:3">
      <c r="A348" s="23">
        <v>220</v>
      </c>
      <c r="B348" s="44" t="s">
        <v>439</v>
      </c>
      <c r="C348" s="25">
        <v>2944</v>
      </c>
    </row>
    <row r="349" spans="1:3">
      <c r="A349" s="26">
        <v>22001</v>
      </c>
      <c r="B349" s="42" t="s">
        <v>440</v>
      </c>
      <c r="C349" s="28">
        <v>2659</v>
      </c>
    </row>
    <row r="350" spans="1:3">
      <c r="A350" s="29">
        <v>2200101</v>
      </c>
      <c r="B350" s="45" t="s">
        <v>154</v>
      </c>
      <c r="C350" s="31">
        <v>1100</v>
      </c>
    </row>
    <row r="351" spans="1:3">
      <c r="A351" s="29">
        <v>2200102</v>
      </c>
      <c r="B351" s="45" t="s">
        <v>160</v>
      </c>
      <c r="C351" s="31">
        <v>100</v>
      </c>
    </row>
    <row r="352" spans="1:3">
      <c r="A352" s="29">
        <v>2200104</v>
      </c>
      <c r="B352" s="45" t="s">
        <v>441</v>
      </c>
      <c r="C352" s="31">
        <v>300</v>
      </c>
    </row>
    <row r="353" spans="1:3">
      <c r="A353" s="29">
        <v>2200109</v>
      </c>
      <c r="B353" s="45" t="s">
        <v>442</v>
      </c>
      <c r="C353" s="31">
        <v>423</v>
      </c>
    </row>
    <row r="354" spans="1:3">
      <c r="A354" s="29">
        <v>2200112</v>
      </c>
      <c r="B354" s="45" t="s">
        <v>443</v>
      </c>
      <c r="C354" s="31">
        <v>150</v>
      </c>
    </row>
    <row r="355" spans="1:3">
      <c r="A355" s="29">
        <v>2200113</v>
      </c>
      <c r="B355" s="45" t="s">
        <v>444</v>
      </c>
      <c r="C355" s="31">
        <v>230</v>
      </c>
    </row>
    <row r="356" spans="1:3">
      <c r="A356" s="29">
        <v>2200150</v>
      </c>
      <c r="B356" s="45" t="s">
        <v>162</v>
      </c>
      <c r="C356" s="31">
        <v>356</v>
      </c>
    </row>
    <row r="357" spans="1:3">
      <c r="A357" s="26">
        <v>22005</v>
      </c>
      <c r="B357" s="42" t="s">
        <v>445</v>
      </c>
      <c r="C357" s="28">
        <v>285</v>
      </c>
    </row>
    <row r="358" spans="1:3">
      <c r="A358" s="29">
        <v>2200504</v>
      </c>
      <c r="B358" s="45" t="s">
        <v>446</v>
      </c>
      <c r="C358" s="31">
        <v>50</v>
      </c>
    </row>
    <row r="359" spans="1:3">
      <c r="A359" s="29">
        <v>2200509</v>
      </c>
      <c r="B359" s="45" t="s">
        <v>447</v>
      </c>
      <c r="C359" s="31">
        <v>235</v>
      </c>
    </row>
    <row r="360" s="15" customFormat="1" ht="15.75" spans="1:3">
      <c r="A360" s="23">
        <v>221</v>
      </c>
      <c r="B360" s="44" t="s">
        <v>448</v>
      </c>
      <c r="C360" s="25">
        <v>4864</v>
      </c>
    </row>
    <row r="361" spans="1:3">
      <c r="A361" s="26">
        <v>22101</v>
      </c>
      <c r="B361" s="42" t="s">
        <v>449</v>
      </c>
      <c r="C361" s="28">
        <v>4814</v>
      </c>
    </row>
    <row r="362" spans="1:3">
      <c r="A362" s="29">
        <v>2210103</v>
      </c>
      <c r="B362" s="45" t="s">
        <v>450</v>
      </c>
      <c r="C362" s="31">
        <v>200</v>
      </c>
    </row>
    <row r="363" spans="1:3">
      <c r="A363" s="29">
        <v>2210105</v>
      </c>
      <c r="B363" s="45" t="s">
        <v>451</v>
      </c>
      <c r="C363" s="31">
        <v>350</v>
      </c>
    </row>
    <row r="364" spans="1:3">
      <c r="A364" s="29">
        <v>2210106</v>
      </c>
      <c r="B364" s="45" t="s">
        <v>452</v>
      </c>
      <c r="C364" s="31">
        <v>750</v>
      </c>
    </row>
    <row r="365" spans="1:3">
      <c r="A365" s="29">
        <v>2210107</v>
      </c>
      <c r="B365" s="45" t="s">
        <v>453</v>
      </c>
      <c r="C365" s="31">
        <v>50</v>
      </c>
    </row>
    <row r="366" spans="1:3">
      <c r="A366" s="29">
        <v>2210108</v>
      </c>
      <c r="B366" s="45" t="s">
        <v>454</v>
      </c>
      <c r="C366" s="31">
        <v>2376</v>
      </c>
    </row>
    <row r="367" spans="1:3">
      <c r="A367" s="29">
        <v>2210109</v>
      </c>
      <c r="B367" s="45" t="s">
        <v>455</v>
      </c>
      <c r="C367" s="31">
        <v>100</v>
      </c>
    </row>
    <row r="368" spans="1:3">
      <c r="A368" s="29">
        <v>2210199</v>
      </c>
      <c r="B368" s="45" t="s">
        <v>456</v>
      </c>
      <c r="C368" s="31">
        <v>988</v>
      </c>
    </row>
    <row r="369" spans="1:3">
      <c r="A369" s="26">
        <v>22103</v>
      </c>
      <c r="B369" s="42" t="s">
        <v>457</v>
      </c>
      <c r="C369" s="28">
        <v>50</v>
      </c>
    </row>
    <row r="370" spans="1:3">
      <c r="A370" s="29">
        <v>2210301</v>
      </c>
      <c r="B370" s="45" t="s">
        <v>458</v>
      </c>
      <c r="C370" s="31">
        <v>50</v>
      </c>
    </row>
    <row r="371" s="15" customFormat="1" ht="15.75" spans="1:3">
      <c r="A371" s="23">
        <v>222</v>
      </c>
      <c r="B371" s="44" t="s">
        <v>459</v>
      </c>
      <c r="C371" s="25">
        <v>596</v>
      </c>
    </row>
    <row r="372" spans="1:3">
      <c r="A372" s="26">
        <v>22201</v>
      </c>
      <c r="B372" s="42" t="s">
        <v>460</v>
      </c>
      <c r="C372" s="28">
        <v>596</v>
      </c>
    </row>
    <row r="373" spans="1:3">
      <c r="A373" s="29">
        <v>2220115</v>
      </c>
      <c r="B373" s="45" t="s">
        <v>461</v>
      </c>
      <c r="C373" s="31">
        <v>267</v>
      </c>
    </row>
    <row r="374" spans="1:3">
      <c r="A374" s="29">
        <v>2220199</v>
      </c>
      <c r="B374" s="45" t="s">
        <v>462</v>
      </c>
      <c r="C374" s="31">
        <v>329</v>
      </c>
    </row>
    <row r="375" s="15" customFormat="1" ht="15.75" spans="1:3">
      <c r="A375" s="23">
        <v>224</v>
      </c>
      <c r="B375" s="44" t="s">
        <v>463</v>
      </c>
      <c r="C375" s="25">
        <v>2407</v>
      </c>
    </row>
    <row r="376" spans="1:3">
      <c r="A376" s="26">
        <v>22401</v>
      </c>
      <c r="B376" s="42" t="s">
        <v>464</v>
      </c>
      <c r="C376" s="28">
        <v>807</v>
      </c>
    </row>
    <row r="377" spans="1:3">
      <c r="A377" s="29">
        <v>2240101</v>
      </c>
      <c r="B377" s="45" t="s">
        <v>154</v>
      </c>
      <c r="C377" s="31">
        <v>677</v>
      </c>
    </row>
    <row r="378" spans="1:3">
      <c r="A378" s="29">
        <v>2240102</v>
      </c>
      <c r="B378" s="45" t="s">
        <v>160</v>
      </c>
      <c r="C378" s="31">
        <v>100</v>
      </c>
    </row>
    <row r="379" spans="1:3">
      <c r="A379" s="29">
        <v>2240104</v>
      </c>
      <c r="B379" s="45" t="s">
        <v>465</v>
      </c>
      <c r="C379" s="31">
        <v>10</v>
      </c>
    </row>
    <row r="380" spans="1:3">
      <c r="A380" s="29">
        <v>2240109</v>
      </c>
      <c r="B380" s="45" t="s">
        <v>466</v>
      </c>
      <c r="C380" s="31">
        <v>10</v>
      </c>
    </row>
    <row r="381" spans="1:3">
      <c r="A381" s="29">
        <v>2240199</v>
      </c>
      <c r="B381" s="45" t="s">
        <v>467</v>
      </c>
      <c r="C381" s="31">
        <v>10</v>
      </c>
    </row>
    <row r="382" spans="1:3">
      <c r="A382" s="26">
        <v>22402</v>
      </c>
      <c r="B382" s="42" t="s">
        <v>468</v>
      </c>
      <c r="C382" s="28">
        <v>600</v>
      </c>
    </row>
    <row r="383" spans="1:3">
      <c r="A383" s="29">
        <v>2240202</v>
      </c>
      <c r="B383" s="45" t="s">
        <v>160</v>
      </c>
      <c r="C383" s="31">
        <v>300</v>
      </c>
    </row>
    <row r="384" spans="1:3">
      <c r="A384" s="29">
        <v>2240299</v>
      </c>
      <c r="B384" s="45" t="s">
        <v>469</v>
      </c>
      <c r="C384" s="31">
        <v>300</v>
      </c>
    </row>
    <row r="385" spans="1:3">
      <c r="A385" s="26">
        <v>22405</v>
      </c>
      <c r="B385" s="42" t="s">
        <v>470</v>
      </c>
      <c r="C385" s="28">
        <v>32</v>
      </c>
    </row>
    <row r="386" spans="1:3">
      <c r="A386" s="29">
        <v>2240599</v>
      </c>
      <c r="B386" s="45" t="s">
        <v>471</v>
      </c>
      <c r="C386" s="31">
        <v>32</v>
      </c>
    </row>
    <row r="387" spans="1:3">
      <c r="A387" s="26">
        <v>22406</v>
      </c>
      <c r="B387" s="42" t="s">
        <v>472</v>
      </c>
      <c r="C387" s="28">
        <v>566</v>
      </c>
    </row>
    <row r="388" spans="1:3">
      <c r="A388" s="29">
        <v>2240601</v>
      </c>
      <c r="B388" s="45" t="s">
        <v>473</v>
      </c>
      <c r="C388" s="31">
        <v>566</v>
      </c>
    </row>
    <row r="389" spans="1:3">
      <c r="A389" s="26">
        <v>22407</v>
      </c>
      <c r="B389" s="42" t="s">
        <v>474</v>
      </c>
      <c r="C389" s="28">
        <v>402</v>
      </c>
    </row>
    <row r="390" spans="1:3">
      <c r="A390" s="29">
        <v>2240703</v>
      </c>
      <c r="B390" s="45" t="s">
        <v>475</v>
      </c>
      <c r="C390" s="31">
        <v>100</v>
      </c>
    </row>
    <row r="391" spans="1:3">
      <c r="A391" s="29">
        <v>2240704</v>
      </c>
      <c r="B391" s="45" t="s">
        <v>476</v>
      </c>
      <c r="C391" s="31">
        <v>100</v>
      </c>
    </row>
    <row r="392" spans="1:3">
      <c r="A392" s="29">
        <v>2240799</v>
      </c>
      <c r="B392" s="45" t="s">
        <v>477</v>
      </c>
      <c r="C392" s="31">
        <v>202</v>
      </c>
    </row>
    <row r="393" s="15" customFormat="1" ht="15.75" spans="1:3">
      <c r="A393" s="23">
        <v>227</v>
      </c>
      <c r="B393" s="44" t="s">
        <v>478</v>
      </c>
      <c r="C393" s="46">
        <v>3360</v>
      </c>
    </row>
    <row r="394" s="15" customFormat="1" ht="15.75" spans="1:3">
      <c r="A394" s="23">
        <v>232</v>
      </c>
      <c r="B394" s="44" t="s">
        <v>479</v>
      </c>
      <c r="C394" s="25">
        <v>7000</v>
      </c>
    </row>
    <row r="395" spans="1:3">
      <c r="A395" s="26">
        <v>23203</v>
      </c>
      <c r="B395" s="42" t="s">
        <v>480</v>
      </c>
      <c r="C395" s="28">
        <v>7000</v>
      </c>
    </row>
    <row r="396" spans="1:3">
      <c r="A396" s="29">
        <v>2320301</v>
      </c>
      <c r="B396" s="45" t="s">
        <v>481</v>
      </c>
      <c r="C396" s="31">
        <v>7000</v>
      </c>
    </row>
  </sheetData>
  <autoFilter ref="A4:D396">
    <extLst/>
  </autoFilter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$A1:$XFD1048576"/>
    </sheetView>
  </sheetViews>
  <sheetFormatPr defaultColWidth="9" defaultRowHeight="18" outlineLevelCol="2"/>
  <cols>
    <col min="1" max="1" width="19.625" style="1" customWidth="1"/>
    <col min="2" max="2" width="31.625" style="1" customWidth="1"/>
    <col min="3" max="3" width="16.875" style="1" customWidth="1"/>
    <col min="4" max="16384" width="9" style="1"/>
  </cols>
  <sheetData>
    <row r="1" spans="1:3">
      <c r="A1" s="2" t="s">
        <v>482</v>
      </c>
      <c r="B1" s="2"/>
      <c r="C1" s="2"/>
    </row>
    <row r="2" spans="1:3">
      <c r="A2" s="1" t="s">
        <v>483</v>
      </c>
      <c r="C2" s="1" t="s">
        <v>2</v>
      </c>
    </row>
    <row r="3" spans="1:3">
      <c r="A3" s="3" t="s">
        <v>150</v>
      </c>
      <c r="B3" s="3" t="s">
        <v>484</v>
      </c>
      <c r="C3" s="3" t="s">
        <v>5</v>
      </c>
    </row>
    <row r="4" spans="1:3">
      <c r="A4" s="3" t="s">
        <v>83</v>
      </c>
      <c r="B4" s="3"/>
      <c r="C4" s="3">
        <v>94178</v>
      </c>
    </row>
    <row r="5" ht="15.75" spans="1:3">
      <c r="A5" s="13">
        <v>501</v>
      </c>
      <c r="B5" s="13" t="s">
        <v>485</v>
      </c>
      <c r="C5" s="14">
        <v>32800</v>
      </c>
    </row>
    <row r="6" ht="15.75" spans="1:3">
      <c r="A6" s="11">
        <v>50101</v>
      </c>
      <c r="B6" s="11" t="s">
        <v>486</v>
      </c>
      <c r="C6" s="12">
        <v>23036</v>
      </c>
    </row>
    <row r="7" ht="15.75" spans="1:3">
      <c r="A7" s="11">
        <v>50102</v>
      </c>
      <c r="B7" s="11" t="s">
        <v>487</v>
      </c>
      <c r="C7" s="12">
        <v>6588</v>
      </c>
    </row>
    <row r="8" ht="15.75" spans="1:3">
      <c r="A8" s="11">
        <v>50103</v>
      </c>
      <c r="B8" s="11" t="s">
        <v>488</v>
      </c>
      <c r="C8" s="12">
        <v>2942</v>
      </c>
    </row>
    <row r="9" ht="15.75" spans="1:3">
      <c r="A9" s="11">
        <v>50199</v>
      </c>
      <c r="B9" s="11" t="s">
        <v>489</v>
      </c>
      <c r="C9" s="12">
        <v>234</v>
      </c>
    </row>
    <row r="10" ht="15.75" spans="1:3">
      <c r="A10" s="13">
        <v>502</v>
      </c>
      <c r="B10" s="13" t="s">
        <v>490</v>
      </c>
      <c r="C10" s="14">
        <v>3629</v>
      </c>
    </row>
    <row r="11" ht="15.75" spans="1:3">
      <c r="A11" s="11">
        <v>50201</v>
      </c>
      <c r="B11" s="11" t="s">
        <v>491</v>
      </c>
      <c r="C11" s="12">
        <v>1561</v>
      </c>
    </row>
    <row r="12" ht="15.75" spans="1:3">
      <c r="A12" s="11">
        <v>50202</v>
      </c>
      <c r="B12" s="11" t="s">
        <v>492</v>
      </c>
      <c r="C12" s="12">
        <v>97</v>
      </c>
    </row>
    <row r="13" ht="15.75" spans="1:3">
      <c r="A13" s="11">
        <v>50203</v>
      </c>
      <c r="B13" s="11" t="s">
        <v>493</v>
      </c>
      <c r="C13" s="12">
        <v>189</v>
      </c>
    </row>
    <row r="14" ht="15.75" spans="1:3">
      <c r="A14" s="11">
        <v>50204</v>
      </c>
      <c r="B14" s="11" t="s">
        <v>494</v>
      </c>
      <c r="C14" s="12">
        <v>82</v>
      </c>
    </row>
    <row r="15" ht="15.75" spans="1:3">
      <c r="A15" s="11">
        <v>50205</v>
      </c>
      <c r="B15" s="11" t="s">
        <v>495</v>
      </c>
      <c r="C15" s="12">
        <v>408</v>
      </c>
    </row>
    <row r="16" ht="15.75" spans="1:3">
      <c r="A16" s="11">
        <v>50206</v>
      </c>
      <c r="B16" s="11" t="s">
        <v>496</v>
      </c>
      <c r="C16" s="12">
        <v>160</v>
      </c>
    </row>
    <row r="17" ht="15.75" spans="1:3">
      <c r="A17" s="11">
        <v>50208</v>
      </c>
      <c r="B17" s="11" t="s">
        <v>497</v>
      </c>
      <c r="C17" s="12">
        <v>471</v>
      </c>
    </row>
    <row r="18" ht="15.75" spans="1:3">
      <c r="A18" s="11">
        <v>50209</v>
      </c>
      <c r="B18" s="11" t="s">
        <v>498</v>
      </c>
      <c r="C18" s="12">
        <v>393</v>
      </c>
    </row>
    <row r="19" ht="15.75" spans="1:3">
      <c r="A19" s="11">
        <v>50299</v>
      </c>
      <c r="B19" s="11" t="s">
        <v>499</v>
      </c>
      <c r="C19" s="12">
        <v>268</v>
      </c>
    </row>
    <row r="20" ht="15.75" spans="1:3">
      <c r="A20" s="13">
        <v>505</v>
      </c>
      <c r="B20" s="13" t="s">
        <v>500</v>
      </c>
      <c r="C20" s="14">
        <v>53444</v>
      </c>
    </row>
    <row r="21" ht="15.75" spans="1:3">
      <c r="A21" s="11">
        <v>50501</v>
      </c>
      <c r="B21" s="11" t="s">
        <v>501</v>
      </c>
      <c r="C21" s="12">
        <v>50360</v>
      </c>
    </row>
    <row r="22" ht="15.75" spans="1:3">
      <c r="A22" s="11">
        <v>50502</v>
      </c>
      <c r="B22" s="11" t="s">
        <v>502</v>
      </c>
      <c r="C22" s="12">
        <v>3084</v>
      </c>
    </row>
    <row r="23" ht="15.75" spans="1:3">
      <c r="A23" s="13">
        <v>509</v>
      </c>
      <c r="B23" s="13" t="s">
        <v>503</v>
      </c>
      <c r="C23" s="14">
        <v>4305</v>
      </c>
    </row>
    <row r="24" ht="15.75" spans="1:3">
      <c r="A24" s="11">
        <v>50901</v>
      </c>
      <c r="B24" s="11" t="s">
        <v>504</v>
      </c>
      <c r="C24" s="12">
        <v>1821</v>
      </c>
    </row>
    <row r="25" ht="15.75" spans="1:3">
      <c r="A25" s="11">
        <v>50905</v>
      </c>
      <c r="B25" s="11" t="s">
        <v>505</v>
      </c>
      <c r="C25" s="12">
        <v>2327</v>
      </c>
    </row>
    <row r="26" ht="15.75" spans="1:3">
      <c r="A26" s="11">
        <v>50999</v>
      </c>
      <c r="B26" s="11" t="s">
        <v>506</v>
      </c>
      <c r="C26" s="12">
        <v>157</v>
      </c>
    </row>
  </sheetData>
  <mergeCells count="1">
    <mergeCell ref="A1:C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$A1:$XFD1048576"/>
    </sheetView>
  </sheetViews>
  <sheetFormatPr defaultColWidth="9" defaultRowHeight="18" outlineLevelRow="4" outlineLevelCol="1"/>
  <cols>
    <col min="1" max="1" width="29.125" style="1" customWidth="1"/>
    <col min="2" max="2" width="24.75" style="1" customWidth="1"/>
    <col min="3" max="16384" width="9" style="1"/>
  </cols>
  <sheetData>
    <row r="1" s="1" customFormat="1" spans="1:2">
      <c r="A1" s="2" t="s">
        <v>507</v>
      </c>
      <c r="B1" s="2"/>
    </row>
    <row r="2" s="1" customFormat="1" spans="1:2">
      <c r="A2" s="1" t="s">
        <v>508</v>
      </c>
      <c r="B2" s="10" t="s">
        <v>2</v>
      </c>
    </row>
    <row r="3" s="1" customFormat="1" spans="1:2">
      <c r="A3" s="3" t="s">
        <v>3</v>
      </c>
      <c r="B3" s="3" t="s">
        <v>509</v>
      </c>
    </row>
    <row r="4" s="1" customFormat="1" ht="44" customHeight="1" spans="1:2">
      <c r="A4" s="11" t="s">
        <v>510</v>
      </c>
      <c r="B4" s="12">
        <v>203344</v>
      </c>
    </row>
    <row r="5" s="1" customFormat="1" ht="44" customHeight="1" spans="1:2">
      <c r="A5" s="11" t="s">
        <v>511</v>
      </c>
      <c r="B5" s="12">
        <v>188489</v>
      </c>
    </row>
  </sheetData>
  <mergeCells count="1">
    <mergeCell ref="A1:B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2" sqref="A2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512</v>
      </c>
      <c r="B1" s="2"/>
      <c r="C1" s="2"/>
      <c r="D1" s="2"/>
    </row>
    <row r="2" spans="1:4">
      <c r="A2" s="1" t="s">
        <v>513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514</v>
      </c>
      <c r="B4" s="7">
        <v>1425</v>
      </c>
      <c r="C4" s="7">
        <v>1400</v>
      </c>
      <c r="D4" s="8">
        <f>(C4-B4)/B4</f>
        <v>-0.0175438596491228</v>
      </c>
    </row>
    <row r="5" spans="1:4">
      <c r="A5" s="6" t="s">
        <v>515</v>
      </c>
      <c r="B5" s="7">
        <v>30216</v>
      </c>
      <c r="C5" s="7">
        <v>24100</v>
      </c>
      <c r="D5" s="8">
        <f t="shared" ref="D5:D10" si="0">(C5-B5)/B5</f>
        <v>-0.202409319565793</v>
      </c>
    </row>
    <row r="6" spans="1:4">
      <c r="A6" s="6" t="s">
        <v>516</v>
      </c>
      <c r="B6" s="7">
        <v>946</v>
      </c>
      <c r="C6" s="7">
        <v>700</v>
      </c>
      <c r="D6" s="8">
        <f t="shared" si="0"/>
        <v>-0.260042283298097</v>
      </c>
    </row>
    <row r="7" spans="1:4">
      <c r="A7" s="6" t="s">
        <v>517</v>
      </c>
      <c r="B7" s="7">
        <v>724</v>
      </c>
      <c r="C7" s="7">
        <v>1000</v>
      </c>
      <c r="D7" s="8">
        <f t="shared" si="0"/>
        <v>0.38121546961326</v>
      </c>
    </row>
    <row r="8" spans="1:4">
      <c r="A8" s="6" t="s">
        <v>518</v>
      </c>
      <c r="B8" s="7">
        <v>615</v>
      </c>
      <c r="C8" s="7">
        <v>700</v>
      </c>
      <c r="D8" s="8">
        <f t="shared" si="0"/>
        <v>0.138211382113821</v>
      </c>
    </row>
    <row r="9" spans="1:4">
      <c r="A9" s="6" t="s">
        <v>519</v>
      </c>
      <c r="B9" s="7">
        <v>10812</v>
      </c>
      <c r="C9" s="7">
        <v>2000</v>
      </c>
      <c r="D9" s="8">
        <f t="shared" si="0"/>
        <v>-0.815020347761746</v>
      </c>
    </row>
    <row r="10" spans="1:4">
      <c r="A10" s="3" t="s">
        <v>520</v>
      </c>
      <c r="B10" s="3">
        <v>44738</v>
      </c>
      <c r="C10" s="3">
        <f>SUM(C4:C9)</f>
        <v>29900</v>
      </c>
      <c r="D10" s="5">
        <f t="shared" si="0"/>
        <v>-0.331664356922527</v>
      </c>
    </row>
  </sheetData>
  <mergeCells count="1">
    <mergeCell ref="A1:D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B14" sqref="B14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521</v>
      </c>
      <c r="B1" s="2"/>
      <c r="C1" s="2"/>
      <c r="D1" s="2"/>
    </row>
    <row r="2" spans="1:4">
      <c r="A2" s="1" t="s">
        <v>522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514</v>
      </c>
      <c r="B4" s="7">
        <v>1425</v>
      </c>
      <c r="C4" s="7">
        <v>1400</v>
      </c>
      <c r="D4" s="8">
        <f>(C4-B4)/B4</f>
        <v>-0.0175438596491228</v>
      </c>
    </row>
    <row r="5" spans="1:4">
      <c r="A5" s="6" t="s">
        <v>515</v>
      </c>
      <c r="B5" s="7">
        <v>30216</v>
      </c>
      <c r="C5" s="7">
        <v>24100</v>
      </c>
      <c r="D5" s="8">
        <f t="shared" ref="D5:D16" si="0">(C5-B5)/B5</f>
        <v>-0.202409319565793</v>
      </c>
    </row>
    <row r="6" spans="1:4">
      <c r="A6" s="6" t="s">
        <v>516</v>
      </c>
      <c r="B6" s="7">
        <v>946</v>
      </c>
      <c r="C6" s="7">
        <v>700</v>
      </c>
      <c r="D6" s="8">
        <f t="shared" si="0"/>
        <v>-0.260042283298097</v>
      </c>
    </row>
    <row r="7" spans="1:4">
      <c r="A7" s="6" t="s">
        <v>517</v>
      </c>
      <c r="B7" s="7">
        <v>724</v>
      </c>
      <c r="C7" s="7">
        <v>1000</v>
      </c>
      <c r="D7" s="8">
        <f t="shared" si="0"/>
        <v>0.38121546961326</v>
      </c>
    </row>
    <row r="8" spans="1:4">
      <c r="A8" s="6" t="s">
        <v>518</v>
      </c>
      <c r="B8" s="7">
        <v>615</v>
      </c>
      <c r="C8" s="7">
        <v>700</v>
      </c>
      <c r="D8" s="8">
        <f t="shared" si="0"/>
        <v>0.138211382113821</v>
      </c>
    </row>
    <row r="9" spans="1:4">
      <c r="A9" s="6" t="s">
        <v>519</v>
      </c>
      <c r="B9" s="7">
        <v>10812</v>
      </c>
      <c r="C9" s="7">
        <v>2000</v>
      </c>
      <c r="D9" s="8">
        <f t="shared" si="0"/>
        <v>-0.815020347761746</v>
      </c>
    </row>
    <row r="10" spans="1:4">
      <c r="A10" s="3" t="s">
        <v>31</v>
      </c>
      <c r="B10" s="3">
        <v>44738</v>
      </c>
      <c r="C10" s="3">
        <f>SUM(C4:C9)</f>
        <v>29900</v>
      </c>
      <c r="D10" s="5">
        <f t="shared" si="0"/>
        <v>-0.331664356922527</v>
      </c>
    </row>
    <row r="11" spans="1:4">
      <c r="A11" s="6"/>
      <c r="B11" s="7"/>
      <c r="C11" s="7"/>
      <c r="D11" s="8"/>
    </row>
    <row r="12" spans="1:4">
      <c r="A12" s="6" t="s">
        <v>523</v>
      </c>
      <c r="B12" s="7">
        <v>10359</v>
      </c>
      <c r="C12" s="7">
        <v>25211</v>
      </c>
      <c r="D12" s="8">
        <f t="shared" si="0"/>
        <v>1.43372912443286</v>
      </c>
    </row>
    <row r="13" spans="1:4">
      <c r="A13" s="6" t="s">
        <v>524</v>
      </c>
      <c r="B13" s="7">
        <v>38752</v>
      </c>
      <c r="C13" s="7">
        <v>14050</v>
      </c>
      <c r="D13" s="8">
        <f t="shared" si="0"/>
        <v>-0.637438067712634</v>
      </c>
    </row>
    <row r="14" spans="1:4">
      <c r="A14" s="6" t="s">
        <v>525</v>
      </c>
      <c r="B14" s="7">
        <v>78955</v>
      </c>
      <c r="C14" s="7">
        <v>41110</v>
      </c>
      <c r="D14" s="8">
        <f t="shared" si="0"/>
        <v>-0.479323665379013</v>
      </c>
    </row>
    <row r="15" spans="1:4">
      <c r="A15" s="6" t="s">
        <v>526</v>
      </c>
      <c r="B15" s="7">
        <v>0</v>
      </c>
      <c r="C15" s="7">
        <v>0</v>
      </c>
      <c r="D15" s="8"/>
    </row>
    <row r="16" spans="1:4">
      <c r="A16" s="3" t="s">
        <v>520</v>
      </c>
      <c r="B16" s="3">
        <v>172804</v>
      </c>
      <c r="C16" s="3">
        <f>C10+C12+C13+C14+C15</f>
        <v>110271</v>
      </c>
      <c r="D16" s="5">
        <f t="shared" si="0"/>
        <v>-0.361872410360871</v>
      </c>
    </row>
  </sheetData>
  <mergeCells count="1">
    <mergeCell ref="A1:D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A1" sqref="$A1:$XFD1048576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="1" customFormat="1" spans="1:4">
      <c r="A1" s="2" t="s">
        <v>527</v>
      </c>
      <c r="B1" s="2"/>
      <c r="C1" s="2"/>
      <c r="D1" s="2"/>
    </row>
    <row r="2" s="1" customFormat="1" spans="1:4">
      <c r="A2" s="1" t="s">
        <v>528</v>
      </c>
      <c r="D2" s="1" t="s">
        <v>2</v>
      </c>
    </row>
    <row r="3" s="1" customFormat="1" spans="1:4">
      <c r="A3" s="3" t="s">
        <v>3</v>
      </c>
      <c r="B3" s="3" t="s">
        <v>4</v>
      </c>
      <c r="C3" s="3" t="s">
        <v>5</v>
      </c>
      <c r="D3" s="3" t="s">
        <v>6</v>
      </c>
    </row>
    <row r="4" s="1" customFormat="1" spans="1:4">
      <c r="A4" s="6" t="s">
        <v>529</v>
      </c>
      <c r="B4" s="7">
        <v>5656</v>
      </c>
      <c r="C4" s="7">
        <v>5656</v>
      </c>
      <c r="D4" s="8">
        <f>(C4-B4)/B4</f>
        <v>0</v>
      </c>
    </row>
    <row r="5" s="1" customFormat="1" spans="1:4">
      <c r="A5" s="6" t="s">
        <v>530</v>
      </c>
      <c r="B5" s="7">
        <v>3492</v>
      </c>
      <c r="C5" s="7">
        <v>3097</v>
      </c>
      <c r="D5" s="8">
        <f>(C5-B5)/B5</f>
        <v>-0.1131156930126</v>
      </c>
    </row>
    <row r="6" s="1" customFormat="1" spans="1:4">
      <c r="A6" s="6" t="s">
        <v>531</v>
      </c>
      <c r="B6" s="7">
        <v>53443</v>
      </c>
      <c r="C6" s="7">
        <v>30928</v>
      </c>
      <c r="D6" s="8">
        <f>(C6-B6)/B6</f>
        <v>-0.421289972494059</v>
      </c>
    </row>
    <row r="7" s="1" customFormat="1" spans="1:4">
      <c r="A7" s="6" t="s">
        <v>532</v>
      </c>
      <c r="B7" s="7">
        <v>2451</v>
      </c>
      <c r="C7" s="7">
        <v>1429</v>
      </c>
      <c r="D7" s="8">
        <f>(C7-B7)/B7</f>
        <v>-0.416972664218686</v>
      </c>
    </row>
    <row r="8" s="1" customFormat="1" spans="1:4">
      <c r="A8" s="6" t="s">
        <v>533</v>
      </c>
      <c r="B8" s="7">
        <v>13913</v>
      </c>
      <c r="C8" s="7"/>
      <c r="D8" s="8"/>
    </row>
    <row r="9" s="1" customFormat="1" spans="1:4">
      <c r="A9" s="3" t="s">
        <v>534</v>
      </c>
      <c r="B9" s="3">
        <f>SUM(B4:B8)</f>
        <v>78955</v>
      </c>
      <c r="C9" s="3">
        <f>SUM(C4:C8)</f>
        <v>41110</v>
      </c>
      <c r="D9" s="5">
        <f>(C9-B9)/B9</f>
        <v>-0.479323665379013</v>
      </c>
    </row>
  </sheetData>
  <mergeCells count="1">
    <mergeCell ref="A1:D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18" sqref="D18"/>
    </sheetView>
  </sheetViews>
  <sheetFormatPr defaultColWidth="9" defaultRowHeight="18" outlineLevelCol="3"/>
  <cols>
    <col min="1" max="1" width="35.125" style="1" customWidth="1"/>
    <col min="2" max="3" width="16.875" style="1" customWidth="1"/>
    <col min="4" max="4" width="17.5" style="1" customWidth="1"/>
    <col min="5" max="16384" width="9" style="1"/>
  </cols>
  <sheetData>
    <row r="1" spans="1:4">
      <c r="A1" s="2" t="s">
        <v>535</v>
      </c>
      <c r="B1" s="2"/>
      <c r="C1" s="2"/>
      <c r="D1" s="2"/>
    </row>
    <row r="2" spans="1:4">
      <c r="A2" s="1" t="s">
        <v>536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537</v>
      </c>
      <c r="B4" s="7">
        <v>77</v>
      </c>
      <c r="C4" s="7"/>
      <c r="D4" s="8">
        <f>(C4-B4)/B4</f>
        <v>-1</v>
      </c>
    </row>
    <row r="5" spans="1:4">
      <c r="A5" s="6" t="s">
        <v>538</v>
      </c>
      <c r="B5" s="7">
        <v>5974</v>
      </c>
      <c r="C5" s="7">
        <v>5656</v>
      </c>
      <c r="D5" s="8">
        <f t="shared" ref="D5:D13" si="0">(C5-B5)/B5</f>
        <v>-0.0532306662202879</v>
      </c>
    </row>
    <row r="6" spans="1:4">
      <c r="A6" s="6" t="s">
        <v>539</v>
      </c>
      <c r="B6" s="7">
        <v>19268</v>
      </c>
      <c r="C6" s="7">
        <v>42502</v>
      </c>
      <c r="D6" s="8">
        <f t="shared" si="0"/>
        <v>1.20583350633174</v>
      </c>
    </row>
    <row r="7" spans="1:4">
      <c r="A7" s="6" t="s">
        <v>540</v>
      </c>
      <c r="B7" s="7">
        <v>56740</v>
      </c>
      <c r="C7" s="7">
        <v>34025</v>
      </c>
      <c r="D7" s="8">
        <f t="shared" si="0"/>
        <v>-0.400334860768417</v>
      </c>
    </row>
    <row r="8" spans="1:4">
      <c r="A8" s="6" t="s">
        <v>541</v>
      </c>
      <c r="B8" s="7">
        <v>615</v>
      </c>
      <c r="C8" s="7">
        <v>1109</v>
      </c>
      <c r="D8" s="8">
        <f t="shared" si="0"/>
        <v>0.803252032520325</v>
      </c>
    </row>
    <row r="9" spans="1:4">
      <c r="A9" s="6" t="s">
        <v>542</v>
      </c>
      <c r="B9" s="7">
        <v>35951</v>
      </c>
      <c r="C9" s="7">
        <v>1429</v>
      </c>
      <c r="D9" s="8">
        <f t="shared" si="0"/>
        <v>-0.960251453367083</v>
      </c>
    </row>
    <row r="10" spans="1:4">
      <c r="A10" s="6" t="s">
        <v>543</v>
      </c>
      <c r="B10" s="7">
        <v>5964</v>
      </c>
      <c r="C10" s="7">
        <v>7000</v>
      </c>
      <c r="D10" s="8">
        <f t="shared" si="0"/>
        <v>0.173708920187793</v>
      </c>
    </row>
    <row r="11" spans="1:4">
      <c r="A11" s="6" t="s">
        <v>544</v>
      </c>
      <c r="B11" s="7">
        <v>39</v>
      </c>
      <c r="C11" s="7"/>
      <c r="D11" s="8">
        <f t="shared" si="0"/>
        <v>-1</v>
      </c>
    </row>
    <row r="12" spans="1:4">
      <c r="A12" s="6" t="s">
        <v>545</v>
      </c>
      <c r="B12" s="7">
        <v>13913</v>
      </c>
      <c r="C12" s="7"/>
      <c r="D12" s="8">
        <f t="shared" si="0"/>
        <v>-1</v>
      </c>
    </row>
    <row r="13" spans="1:4">
      <c r="A13" s="3" t="s">
        <v>546</v>
      </c>
      <c r="B13" s="3">
        <v>138541</v>
      </c>
      <c r="C13" s="3">
        <f>SUM(C4:C12)</f>
        <v>91721</v>
      </c>
      <c r="D13" s="5">
        <f t="shared" si="0"/>
        <v>-0.337950498408413</v>
      </c>
    </row>
  </sheetData>
  <mergeCells count="1">
    <mergeCell ref="A1:D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I21" sqref="I21"/>
    </sheetView>
  </sheetViews>
  <sheetFormatPr defaultColWidth="9" defaultRowHeight="18" outlineLevelCol="3"/>
  <cols>
    <col min="1" max="1" width="56.12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547</v>
      </c>
      <c r="B1" s="2"/>
      <c r="C1" s="2"/>
      <c r="D1" s="2"/>
    </row>
    <row r="2" spans="1:4">
      <c r="A2" s="1" t="s">
        <v>548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537</v>
      </c>
      <c r="B4" s="7">
        <v>77</v>
      </c>
      <c r="C4" s="7"/>
      <c r="D4" s="8">
        <f>(C4-B4)/B4</f>
        <v>-1</v>
      </c>
    </row>
    <row r="5" spans="1:4">
      <c r="A5" s="9" t="s">
        <v>549</v>
      </c>
      <c r="B5" s="7">
        <v>7</v>
      </c>
      <c r="C5" s="7"/>
      <c r="D5" s="8">
        <f t="shared" ref="D5:D34" si="0">(C5-B5)/B5</f>
        <v>-1</v>
      </c>
    </row>
    <row r="6" spans="1:4">
      <c r="A6" s="9" t="s">
        <v>550</v>
      </c>
      <c r="B6" s="7">
        <v>70</v>
      </c>
      <c r="C6" s="7"/>
      <c r="D6" s="8">
        <f t="shared" si="0"/>
        <v>-1</v>
      </c>
    </row>
    <row r="7" spans="1:4">
      <c r="A7" s="6" t="s">
        <v>538</v>
      </c>
      <c r="B7" s="7">
        <v>5974</v>
      </c>
      <c r="C7" s="7">
        <f>C8</f>
        <v>5656</v>
      </c>
      <c r="D7" s="8">
        <f t="shared" si="0"/>
        <v>-0.0532306662202879</v>
      </c>
    </row>
    <row r="8" spans="1:4">
      <c r="A8" s="9" t="s">
        <v>551</v>
      </c>
      <c r="B8" s="7">
        <v>5974</v>
      </c>
      <c r="C8" s="7">
        <v>5656</v>
      </c>
      <c r="D8" s="8">
        <f t="shared" si="0"/>
        <v>-0.0532306662202879</v>
      </c>
    </row>
    <row r="9" spans="1:4">
      <c r="A9" s="6" t="s">
        <v>539</v>
      </c>
      <c r="B9" s="7">
        <v>19268</v>
      </c>
      <c r="C9" s="7">
        <f>SUM(C10:C13)</f>
        <v>42502</v>
      </c>
      <c r="D9" s="8">
        <f t="shared" si="0"/>
        <v>1.20583350633174</v>
      </c>
    </row>
    <row r="10" spans="1:4">
      <c r="A10" s="9" t="s">
        <v>552</v>
      </c>
      <c r="B10" s="7">
        <v>16849</v>
      </c>
      <c r="C10" s="7">
        <v>38196</v>
      </c>
      <c r="D10" s="8">
        <f t="shared" si="0"/>
        <v>1.26695946346964</v>
      </c>
    </row>
    <row r="11" spans="1:4">
      <c r="A11" s="9" t="s">
        <v>553</v>
      </c>
      <c r="B11" s="7">
        <v>16</v>
      </c>
      <c r="C11" s="7">
        <v>2809</v>
      </c>
      <c r="D11" s="8">
        <f t="shared" si="0"/>
        <v>174.5625</v>
      </c>
    </row>
    <row r="12" spans="1:4">
      <c r="A12" s="9" t="s">
        <v>554</v>
      </c>
      <c r="B12" s="7">
        <v>1849</v>
      </c>
      <c r="C12" s="7">
        <v>700</v>
      </c>
      <c r="D12" s="8">
        <f t="shared" si="0"/>
        <v>-0.621416982152515</v>
      </c>
    </row>
    <row r="13" spans="1:4">
      <c r="A13" s="9" t="s">
        <v>555</v>
      </c>
      <c r="B13" s="7">
        <v>554</v>
      </c>
      <c r="C13" s="7">
        <v>797</v>
      </c>
      <c r="D13" s="8">
        <f t="shared" si="0"/>
        <v>0.438628158844765</v>
      </c>
    </row>
    <row r="14" spans="1:4">
      <c r="A14" s="6" t="s">
        <v>540</v>
      </c>
      <c r="B14" s="7">
        <v>56740</v>
      </c>
      <c r="C14" s="7">
        <f>C15+C16+C17</f>
        <v>34025</v>
      </c>
      <c r="D14" s="8">
        <f t="shared" si="0"/>
        <v>-0.400334860768417</v>
      </c>
    </row>
    <row r="15" spans="1:4">
      <c r="A15" s="9" t="s">
        <v>556</v>
      </c>
      <c r="B15" s="7">
        <v>200</v>
      </c>
      <c r="C15" s="7"/>
      <c r="D15" s="8">
        <f t="shared" si="0"/>
        <v>-1</v>
      </c>
    </row>
    <row r="16" spans="1:4">
      <c r="A16" s="9" t="s">
        <v>557</v>
      </c>
      <c r="B16" s="7">
        <v>3097</v>
      </c>
      <c r="C16" s="7">
        <v>3097</v>
      </c>
      <c r="D16" s="8">
        <f t="shared" si="0"/>
        <v>0</v>
      </c>
    </row>
    <row r="17" spans="1:4">
      <c r="A17" s="9" t="s">
        <v>558</v>
      </c>
      <c r="B17" s="7">
        <v>53443</v>
      </c>
      <c r="C17" s="7">
        <v>30928</v>
      </c>
      <c r="D17" s="8">
        <f t="shared" si="0"/>
        <v>-0.421289972494059</v>
      </c>
    </row>
    <row r="18" spans="1:4">
      <c r="A18" s="6" t="s">
        <v>541</v>
      </c>
      <c r="B18" s="7">
        <v>615</v>
      </c>
      <c r="C18" s="7">
        <f>C19</f>
        <v>1109</v>
      </c>
      <c r="D18" s="8">
        <f t="shared" si="0"/>
        <v>0.803252032520325</v>
      </c>
    </row>
    <row r="19" spans="1:4">
      <c r="A19" s="9" t="s">
        <v>559</v>
      </c>
      <c r="B19" s="7">
        <v>615</v>
      </c>
      <c r="C19" s="7">
        <v>1109</v>
      </c>
      <c r="D19" s="8">
        <f t="shared" si="0"/>
        <v>0.803252032520325</v>
      </c>
    </row>
    <row r="20" spans="1:4">
      <c r="A20" s="6" t="s">
        <v>542</v>
      </c>
      <c r="B20" s="7">
        <v>35951</v>
      </c>
      <c r="C20" s="7">
        <f>C21+C22</f>
        <v>1429</v>
      </c>
      <c r="D20" s="8">
        <f t="shared" si="0"/>
        <v>-0.960251453367083</v>
      </c>
    </row>
    <row r="21" spans="1:4">
      <c r="A21" s="9" t="s">
        <v>560</v>
      </c>
      <c r="B21" s="7">
        <v>33500</v>
      </c>
      <c r="C21" s="7"/>
      <c r="D21" s="8">
        <f t="shared" si="0"/>
        <v>-1</v>
      </c>
    </row>
    <row r="22" spans="1:4">
      <c r="A22" s="9" t="s">
        <v>561</v>
      </c>
      <c r="B22" s="7">
        <v>2451</v>
      </c>
      <c r="C22" s="7">
        <v>1429</v>
      </c>
      <c r="D22" s="8">
        <f t="shared" si="0"/>
        <v>-0.416972664218686</v>
      </c>
    </row>
    <row r="23" spans="1:4">
      <c r="A23" s="6" t="s">
        <v>543</v>
      </c>
      <c r="B23" s="7">
        <v>5964</v>
      </c>
      <c r="C23" s="7">
        <f>C24</f>
        <v>7000</v>
      </c>
      <c r="D23" s="8">
        <f t="shared" si="0"/>
        <v>0.173708920187793</v>
      </c>
    </row>
    <row r="24" spans="1:4">
      <c r="A24" s="9" t="s">
        <v>562</v>
      </c>
      <c r="B24" s="7">
        <v>5964</v>
      </c>
      <c r="C24" s="7">
        <v>7000</v>
      </c>
      <c r="D24" s="8">
        <f t="shared" si="0"/>
        <v>0.173708920187793</v>
      </c>
    </row>
    <row r="25" spans="1:4">
      <c r="A25" s="6" t="s">
        <v>563</v>
      </c>
      <c r="B25" s="7">
        <v>39</v>
      </c>
      <c r="C25" s="7"/>
      <c r="D25" s="8">
        <f t="shared" si="0"/>
        <v>-1</v>
      </c>
    </row>
    <row r="26" spans="1:4">
      <c r="A26" s="9" t="s">
        <v>564</v>
      </c>
      <c r="B26" s="7">
        <v>39</v>
      </c>
      <c r="C26" s="7"/>
      <c r="D26" s="8">
        <f t="shared" si="0"/>
        <v>-1</v>
      </c>
    </row>
    <row r="27" spans="1:4">
      <c r="A27" s="6" t="s">
        <v>545</v>
      </c>
      <c r="B27" s="7">
        <v>13913</v>
      </c>
      <c r="C27" s="7"/>
      <c r="D27" s="8">
        <f t="shared" si="0"/>
        <v>-1</v>
      </c>
    </row>
    <row r="28" spans="1:4">
      <c r="A28" s="9" t="s">
        <v>565</v>
      </c>
      <c r="B28" s="7">
        <v>13913</v>
      </c>
      <c r="C28" s="7"/>
      <c r="D28" s="8">
        <f t="shared" si="0"/>
        <v>-1</v>
      </c>
    </row>
    <row r="29" spans="1:4">
      <c r="A29" s="3" t="s">
        <v>109</v>
      </c>
      <c r="B29" s="3">
        <v>138541</v>
      </c>
      <c r="C29" s="3">
        <f>C4+C7+C9+C14+C18+C20+C23+C25+C27</f>
        <v>91721</v>
      </c>
      <c r="D29" s="5">
        <f t="shared" si="0"/>
        <v>-0.337950498408413</v>
      </c>
    </row>
    <row r="30" spans="1:4">
      <c r="A30" s="6"/>
      <c r="B30" s="7"/>
      <c r="C30" s="7"/>
      <c r="D30" s="8" t="e">
        <f t="shared" si="0"/>
        <v>#DIV/0!</v>
      </c>
    </row>
    <row r="31" spans="1:4">
      <c r="A31" s="6" t="s">
        <v>566</v>
      </c>
      <c r="B31" s="7">
        <v>5252</v>
      </c>
      <c r="C31" s="7">
        <v>14050</v>
      </c>
      <c r="D31" s="8">
        <f t="shared" si="0"/>
        <v>1.67517136329018</v>
      </c>
    </row>
    <row r="32" spans="1:4">
      <c r="A32" s="6" t="s">
        <v>567</v>
      </c>
      <c r="B32" s="7">
        <v>3800</v>
      </c>
      <c r="C32" s="7">
        <v>4500</v>
      </c>
      <c r="D32" s="8">
        <f t="shared" si="0"/>
        <v>0.184210526315789</v>
      </c>
    </row>
    <row r="33" spans="1:4">
      <c r="A33" s="6" t="s">
        <v>568</v>
      </c>
      <c r="B33" s="7">
        <v>25211</v>
      </c>
      <c r="C33" s="7"/>
      <c r="D33" s="8">
        <f t="shared" si="0"/>
        <v>-1</v>
      </c>
    </row>
    <row r="34" spans="1:4">
      <c r="A34" s="3" t="s">
        <v>546</v>
      </c>
      <c r="B34" s="3">
        <v>172804</v>
      </c>
      <c r="C34" s="3">
        <f>C29+C31+C32</f>
        <v>110271</v>
      </c>
      <c r="D34" s="5">
        <f t="shared" si="0"/>
        <v>-0.361872410360871</v>
      </c>
    </row>
  </sheetData>
  <mergeCells count="1">
    <mergeCell ref="A1:D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G5" sqref="G5"/>
    </sheetView>
  </sheetViews>
  <sheetFormatPr defaultColWidth="9" defaultRowHeight="18" outlineLevelRow="4" outlineLevelCol="1"/>
  <cols>
    <col min="1" max="1" width="29.125" style="1" customWidth="1"/>
    <col min="2" max="2" width="24.75" style="1" customWidth="1"/>
    <col min="3" max="16384" width="9" style="1"/>
  </cols>
  <sheetData>
    <row r="1" s="1" customFormat="1" spans="1:2">
      <c r="A1" s="2" t="s">
        <v>569</v>
      </c>
      <c r="B1" s="2"/>
    </row>
    <row r="2" s="1" customFormat="1" spans="1:2">
      <c r="A2" s="1" t="s">
        <v>570</v>
      </c>
      <c r="B2" s="10" t="s">
        <v>2</v>
      </c>
    </row>
    <row r="3" s="1" customFormat="1" spans="1:2">
      <c r="A3" s="3" t="s">
        <v>3</v>
      </c>
      <c r="B3" s="3" t="s">
        <v>509</v>
      </c>
    </row>
    <row r="4" s="1" customFormat="1" ht="44" customHeight="1" spans="1:2">
      <c r="A4" s="11" t="s">
        <v>571</v>
      </c>
      <c r="B4" s="12">
        <v>199710</v>
      </c>
    </row>
    <row r="5" s="1" customFormat="1" ht="44" customHeight="1" spans="1:2">
      <c r="A5" s="11" t="s">
        <v>572</v>
      </c>
      <c r="B5" s="12">
        <v>192405</v>
      </c>
    </row>
  </sheetData>
  <mergeCells count="1">
    <mergeCell ref="A1:B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17" sqref="D17"/>
    </sheetView>
  </sheetViews>
  <sheetFormatPr defaultColWidth="9" defaultRowHeight="18" outlineLevelRow="5" outlineLevelCol="3"/>
  <cols>
    <col min="1" max="1" width="24.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573</v>
      </c>
      <c r="B1" s="2"/>
      <c r="C1" s="2"/>
      <c r="D1" s="2"/>
    </row>
    <row r="2" spans="1:4">
      <c r="A2" s="1" t="s">
        <v>574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575</v>
      </c>
      <c r="B4" s="7">
        <v>182</v>
      </c>
      <c r="C4" s="7">
        <v>228</v>
      </c>
      <c r="D4" s="8">
        <f>(C4-B4)/B4</f>
        <v>0.252747252747253</v>
      </c>
    </row>
    <row r="5" spans="1:4">
      <c r="A5" s="6" t="s">
        <v>576</v>
      </c>
      <c r="B5" s="7">
        <v>231</v>
      </c>
      <c r="C5" s="7">
        <v>231</v>
      </c>
      <c r="D5" s="8">
        <f t="shared" ref="D5:D6" si="0">(C5-B5)/B5</f>
        <v>0</v>
      </c>
    </row>
    <row r="6" spans="1:4">
      <c r="A6" s="3" t="s">
        <v>31</v>
      </c>
      <c r="B6" s="3">
        <v>413</v>
      </c>
      <c r="C6" s="3">
        <f>C4+C5</f>
        <v>459</v>
      </c>
      <c r="D6" s="5">
        <f t="shared" si="0"/>
        <v>0.11138014527845</v>
      </c>
    </row>
  </sheetData>
  <mergeCells count="1">
    <mergeCell ref="A1:D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A2" sqref="A2"/>
    </sheetView>
  </sheetViews>
  <sheetFormatPr defaultColWidth="9" defaultRowHeight="18" outlineLevelCol="3"/>
  <cols>
    <col min="1" max="1" width="24.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577</v>
      </c>
      <c r="B1" s="2"/>
      <c r="C1" s="2"/>
      <c r="D1" s="2"/>
    </row>
    <row r="2" spans="1:4">
      <c r="A2" s="1" t="s">
        <v>578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575</v>
      </c>
      <c r="B4" s="7">
        <v>182</v>
      </c>
      <c r="C4" s="7">
        <v>228</v>
      </c>
      <c r="D4" s="8">
        <f>(C4-B4)/B4</f>
        <v>0.252747252747253</v>
      </c>
    </row>
    <row r="5" spans="1:4">
      <c r="A5" s="6" t="s">
        <v>576</v>
      </c>
      <c r="B5" s="7">
        <v>231</v>
      </c>
      <c r="C5" s="7">
        <v>231</v>
      </c>
      <c r="D5" s="8">
        <f t="shared" ref="D5:D9" si="0">(C5-B5)/B5</f>
        <v>0</v>
      </c>
    </row>
    <row r="6" spans="1:4">
      <c r="A6" s="3" t="s">
        <v>31</v>
      </c>
      <c r="B6" s="3">
        <v>413</v>
      </c>
      <c r="C6" s="3">
        <v>459</v>
      </c>
      <c r="D6" s="5">
        <f t="shared" si="0"/>
        <v>0.11138014527845</v>
      </c>
    </row>
    <row r="7" spans="1:4">
      <c r="A7" s="6"/>
      <c r="B7" s="7"/>
      <c r="C7" s="7"/>
      <c r="D7" s="8"/>
    </row>
    <row r="8" spans="1:4">
      <c r="A8" s="6" t="s">
        <v>579</v>
      </c>
      <c r="B8" s="7">
        <v>5</v>
      </c>
      <c r="C8" s="7">
        <v>4</v>
      </c>
      <c r="D8" s="8">
        <f t="shared" si="0"/>
        <v>-0.2</v>
      </c>
    </row>
    <row r="9" spans="1:4">
      <c r="A9" s="3" t="s">
        <v>520</v>
      </c>
      <c r="B9" s="3">
        <v>418</v>
      </c>
      <c r="C9" s="3">
        <f>C6+C8</f>
        <v>463</v>
      </c>
      <c r="D9" s="5">
        <f t="shared" si="0"/>
        <v>0.107655502392345</v>
      </c>
    </row>
  </sheetData>
  <mergeCells count="1">
    <mergeCell ref="A1:D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2" sqref="A2"/>
    </sheetView>
  </sheetViews>
  <sheetFormatPr defaultColWidth="9" defaultRowHeight="18" outlineLevelRow="5" outlineLevelCol="3"/>
  <cols>
    <col min="1" max="1" width="45.62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580</v>
      </c>
      <c r="B1" s="2"/>
      <c r="C1" s="2"/>
      <c r="D1" s="2"/>
    </row>
    <row r="2" spans="1:4">
      <c r="A2" s="1" t="s">
        <v>581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582</v>
      </c>
      <c r="B4" s="7">
        <v>1</v>
      </c>
      <c r="C4" s="7">
        <v>4</v>
      </c>
      <c r="D4" s="8">
        <f>(C4-B4)/B4</f>
        <v>3</v>
      </c>
    </row>
    <row r="5" spans="1:4">
      <c r="A5" s="6" t="s">
        <v>583</v>
      </c>
      <c r="B5" s="7">
        <v>218</v>
      </c>
      <c r="C5" s="7">
        <v>228</v>
      </c>
      <c r="D5" s="8">
        <f t="shared" ref="D5:D6" si="0">(C5-B5)/B5</f>
        <v>0.0458715596330275</v>
      </c>
    </row>
    <row r="6" spans="1:4">
      <c r="A6" s="3" t="s">
        <v>109</v>
      </c>
      <c r="B6" s="3">
        <v>219</v>
      </c>
      <c r="C6" s="3">
        <f>C4+C5</f>
        <v>232</v>
      </c>
      <c r="D6" s="5">
        <f t="shared" si="0"/>
        <v>0.0593607305936073</v>
      </c>
    </row>
  </sheetData>
  <mergeCells count="1">
    <mergeCell ref="A1:D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2" sqref="A2"/>
    </sheetView>
  </sheetViews>
  <sheetFormatPr defaultColWidth="9" defaultRowHeight="18" outlineLevelCol="3"/>
  <cols>
    <col min="1" max="1" width="45.62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584</v>
      </c>
      <c r="B1" s="2"/>
      <c r="C1" s="2"/>
      <c r="D1" s="2"/>
    </row>
    <row r="2" spans="1:4">
      <c r="A2" s="1" t="s">
        <v>585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582</v>
      </c>
      <c r="B4" s="7">
        <v>1</v>
      </c>
      <c r="C4" s="7">
        <v>4</v>
      </c>
      <c r="D4" s="8">
        <v>3</v>
      </c>
    </row>
    <row r="5" spans="1:4">
      <c r="A5" s="6" t="s">
        <v>583</v>
      </c>
      <c r="B5" s="7">
        <v>218</v>
      </c>
      <c r="C5" s="7">
        <v>228</v>
      </c>
      <c r="D5" s="8">
        <v>0.0458715596330275</v>
      </c>
    </row>
    <row r="6" spans="1:4">
      <c r="A6" s="3" t="s">
        <v>109</v>
      </c>
      <c r="B6" s="3">
        <v>219</v>
      </c>
      <c r="C6" s="3">
        <v>232</v>
      </c>
      <c r="D6" s="5">
        <v>0.0593607305936073</v>
      </c>
    </row>
    <row r="7" spans="1:4">
      <c r="A7" s="6"/>
      <c r="B7" s="7"/>
      <c r="C7" s="7"/>
      <c r="D7" s="8"/>
    </row>
    <row r="8" spans="1:4">
      <c r="A8" s="6" t="s">
        <v>567</v>
      </c>
      <c r="B8" s="7">
        <v>195</v>
      </c>
      <c r="C8" s="7">
        <v>231</v>
      </c>
      <c r="D8" s="8">
        <f>(C8-B8)/B8</f>
        <v>0.184615384615385</v>
      </c>
    </row>
    <row r="9" spans="1:4">
      <c r="A9" s="6" t="s">
        <v>568</v>
      </c>
      <c r="B9" s="7">
        <v>4</v>
      </c>
      <c r="C9" s="7">
        <v>0</v>
      </c>
      <c r="D9" s="8">
        <f t="shared" ref="D9:D10" si="0">(C9-B9)/B9</f>
        <v>-1</v>
      </c>
    </row>
    <row r="10" spans="1:4">
      <c r="A10" s="3" t="s">
        <v>546</v>
      </c>
      <c r="B10" s="3">
        <v>418</v>
      </c>
      <c r="C10" s="3">
        <f>C6+C8+C9</f>
        <v>463</v>
      </c>
      <c r="D10" s="5">
        <f t="shared" si="0"/>
        <v>0.107655502392345</v>
      </c>
    </row>
  </sheetData>
  <mergeCells count="1">
    <mergeCell ref="A1:D1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2" sqref="A2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586</v>
      </c>
      <c r="B1" s="2"/>
      <c r="C1" s="2"/>
      <c r="D1" s="2"/>
    </row>
    <row r="2" spans="1:4">
      <c r="A2" s="1" t="s">
        <v>587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588</v>
      </c>
      <c r="B4" s="7">
        <v>50291</v>
      </c>
      <c r="C4" s="7">
        <v>0</v>
      </c>
      <c r="D4" s="8">
        <f>(C4-B4)/B4</f>
        <v>-1</v>
      </c>
    </row>
    <row r="5" spans="1:4">
      <c r="A5" s="6" t="s">
        <v>589</v>
      </c>
      <c r="B5" s="7">
        <v>13545</v>
      </c>
      <c r="C5" s="7">
        <v>16718</v>
      </c>
      <c r="D5" s="8">
        <f t="shared" ref="D5:D11" si="0">(C5-B5)/B5</f>
        <v>0.234256183093392</v>
      </c>
    </row>
    <row r="6" spans="1:4">
      <c r="A6" s="6" t="s">
        <v>590</v>
      </c>
      <c r="B6" s="7">
        <v>12321</v>
      </c>
      <c r="C6" s="7">
        <v>12883</v>
      </c>
      <c r="D6" s="8">
        <f t="shared" si="0"/>
        <v>0.0456131807483159</v>
      </c>
    </row>
    <row r="7" spans="1:4">
      <c r="A7" s="6" t="s">
        <v>591</v>
      </c>
      <c r="B7" s="7">
        <v>20524</v>
      </c>
      <c r="C7" s="7">
        <v>0</v>
      </c>
      <c r="D7" s="8">
        <f t="shared" si="0"/>
        <v>-1</v>
      </c>
    </row>
    <row r="8" spans="1:4">
      <c r="A8" s="6" t="s">
        <v>592</v>
      </c>
      <c r="B8" s="7">
        <v>336</v>
      </c>
      <c r="C8" s="7">
        <v>680</v>
      </c>
      <c r="D8" s="8">
        <f t="shared" si="0"/>
        <v>1.02380952380952</v>
      </c>
    </row>
    <row r="9" spans="1:4">
      <c r="A9" s="6" t="s">
        <v>593</v>
      </c>
      <c r="B9" s="7">
        <v>676</v>
      </c>
      <c r="C9" s="7">
        <v>1603</v>
      </c>
      <c r="D9" s="8">
        <f t="shared" si="0"/>
        <v>1.37130177514793</v>
      </c>
    </row>
    <row r="10" spans="1:4">
      <c r="A10" s="6" t="s">
        <v>594</v>
      </c>
      <c r="B10" s="7">
        <v>16016</v>
      </c>
      <c r="C10" s="7">
        <v>29872</v>
      </c>
      <c r="D10" s="8">
        <f t="shared" si="0"/>
        <v>0.865134865134865</v>
      </c>
    </row>
    <row r="11" spans="1:4">
      <c r="A11" s="3" t="s">
        <v>31</v>
      </c>
      <c r="B11" s="3">
        <v>113709</v>
      </c>
      <c r="C11" s="3">
        <f>SUM(C4:C10)</f>
        <v>61756</v>
      </c>
      <c r="D11" s="5">
        <f t="shared" si="0"/>
        <v>-0.45689435312948</v>
      </c>
    </row>
  </sheetData>
  <mergeCells count="1">
    <mergeCell ref="A1:D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2" sqref="A2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595</v>
      </c>
      <c r="B1" s="2"/>
      <c r="C1" s="2"/>
      <c r="D1" s="2"/>
    </row>
    <row r="2" spans="1:4">
      <c r="A2" s="1" t="s">
        <v>596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588</v>
      </c>
      <c r="B4" s="7">
        <v>50291</v>
      </c>
      <c r="C4" s="7">
        <v>0</v>
      </c>
      <c r="D4" s="8">
        <v>-1</v>
      </c>
    </row>
    <row r="5" spans="1:4">
      <c r="A5" s="6" t="s">
        <v>589</v>
      </c>
      <c r="B5" s="7">
        <v>13545</v>
      </c>
      <c r="C5" s="7">
        <v>16718</v>
      </c>
      <c r="D5" s="8">
        <v>0.234256183093392</v>
      </c>
    </row>
    <row r="6" spans="1:4">
      <c r="A6" s="6" t="s">
        <v>590</v>
      </c>
      <c r="B6" s="7">
        <v>12321</v>
      </c>
      <c r="C6" s="7">
        <v>12883</v>
      </c>
      <c r="D6" s="8">
        <v>0.0456131807483159</v>
      </c>
    </row>
    <row r="7" spans="1:4">
      <c r="A7" s="6" t="s">
        <v>591</v>
      </c>
      <c r="B7" s="7">
        <v>20524</v>
      </c>
      <c r="C7" s="7">
        <v>0</v>
      </c>
      <c r="D7" s="8">
        <v>-1</v>
      </c>
    </row>
    <row r="8" spans="1:4">
      <c r="A8" s="6" t="s">
        <v>592</v>
      </c>
      <c r="B8" s="7">
        <v>336</v>
      </c>
      <c r="C8" s="7">
        <v>680</v>
      </c>
      <c r="D8" s="8">
        <v>1.02380952380952</v>
      </c>
    </row>
    <row r="9" spans="1:4">
      <c r="A9" s="6" t="s">
        <v>593</v>
      </c>
      <c r="B9" s="7">
        <v>676</v>
      </c>
      <c r="C9" s="7">
        <v>1603</v>
      </c>
      <c r="D9" s="8">
        <v>1.37130177514793</v>
      </c>
    </row>
    <row r="10" spans="1:4">
      <c r="A10" s="6" t="s">
        <v>594</v>
      </c>
      <c r="B10" s="7">
        <v>16016</v>
      </c>
      <c r="C10" s="7">
        <v>29872</v>
      </c>
      <c r="D10" s="8">
        <v>0.865134865134865</v>
      </c>
    </row>
    <row r="11" spans="1:4">
      <c r="A11" s="3" t="s">
        <v>31</v>
      </c>
      <c r="B11" s="3">
        <v>113709</v>
      </c>
      <c r="C11" s="3">
        <v>61756</v>
      </c>
      <c r="D11" s="5">
        <v>-0.45689435312948</v>
      </c>
    </row>
    <row r="12" spans="1:4">
      <c r="A12" s="6"/>
      <c r="B12" s="7"/>
      <c r="C12" s="7"/>
      <c r="D12" s="8"/>
    </row>
    <row r="13" spans="1:4">
      <c r="A13" s="6" t="s">
        <v>597</v>
      </c>
      <c r="B13" s="7">
        <v>119331</v>
      </c>
      <c r="C13" s="7">
        <v>43140</v>
      </c>
      <c r="D13" s="8">
        <f>(C13-B13)/B13</f>
        <v>-0.63848455137391</v>
      </c>
    </row>
    <row r="14" spans="1:4">
      <c r="A14" s="3" t="s">
        <v>520</v>
      </c>
      <c r="B14" s="3">
        <v>233040</v>
      </c>
      <c r="C14" s="3">
        <f>C11+C13</f>
        <v>104896</v>
      </c>
      <c r="D14" s="5">
        <f>(C14-B14)/B14</f>
        <v>-0.549879848952969</v>
      </c>
    </row>
  </sheetData>
  <mergeCells count="1">
    <mergeCell ref="A1:D1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2" sqref="A2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598</v>
      </c>
      <c r="B1" s="2"/>
      <c r="C1" s="2"/>
      <c r="D1" s="2"/>
    </row>
    <row r="2" spans="1:4">
      <c r="A2" s="1" t="s">
        <v>599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588</v>
      </c>
      <c r="B4" s="7">
        <v>55574</v>
      </c>
      <c r="C4" s="7">
        <v>0</v>
      </c>
      <c r="D4" s="8">
        <f>(C4-B4)/B4</f>
        <v>-1</v>
      </c>
    </row>
    <row r="5" spans="1:4">
      <c r="A5" s="6" t="s">
        <v>589</v>
      </c>
      <c r="B5" s="7">
        <v>9400</v>
      </c>
      <c r="C5" s="7">
        <v>9391</v>
      </c>
      <c r="D5" s="8">
        <f t="shared" ref="D5:D11" si="0">(C5-B5)/B5</f>
        <v>-0.000957446808510638</v>
      </c>
    </row>
    <row r="6" spans="1:4">
      <c r="A6" s="6" t="s">
        <v>590</v>
      </c>
      <c r="B6" s="7">
        <v>9208</v>
      </c>
      <c r="C6" s="7">
        <v>10731</v>
      </c>
      <c r="D6" s="8">
        <f t="shared" si="0"/>
        <v>0.165399652476108</v>
      </c>
    </row>
    <row r="7" spans="1:4">
      <c r="A7" s="6" t="s">
        <v>591</v>
      </c>
      <c r="B7" s="7">
        <v>17791</v>
      </c>
      <c r="C7" s="7">
        <v>0</v>
      </c>
      <c r="D7" s="8">
        <f t="shared" si="0"/>
        <v>-1</v>
      </c>
    </row>
    <row r="8" spans="1:4">
      <c r="A8" s="6" t="s">
        <v>592</v>
      </c>
      <c r="B8" s="7">
        <v>723</v>
      </c>
      <c r="C8" s="7">
        <v>1011</v>
      </c>
      <c r="D8" s="8">
        <f t="shared" si="0"/>
        <v>0.398340248962656</v>
      </c>
    </row>
    <row r="9" spans="1:4">
      <c r="A9" s="6" t="s">
        <v>593</v>
      </c>
      <c r="B9" s="7">
        <v>1846</v>
      </c>
      <c r="C9" s="7">
        <v>1549</v>
      </c>
      <c r="D9" s="8">
        <f t="shared" si="0"/>
        <v>-0.160888407367281</v>
      </c>
    </row>
    <row r="10" spans="1:4">
      <c r="A10" s="6" t="s">
        <v>594</v>
      </c>
      <c r="B10" s="7">
        <v>29233</v>
      </c>
      <c r="C10" s="7">
        <v>29872</v>
      </c>
      <c r="D10" s="8">
        <f t="shared" si="0"/>
        <v>0.0218588581397735</v>
      </c>
    </row>
    <row r="11" spans="1:4">
      <c r="A11" s="3" t="s">
        <v>109</v>
      </c>
      <c r="B11" s="3">
        <v>123775</v>
      </c>
      <c r="C11" s="3">
        <f>SUM(C4:C10)</f>
        <v>52554</v>
      </c>
      <c r="D11" s="5">
        <f t="shared" si="0"/>
        <v>-0.575406988487174</v>
      </c>
    </row>
  </sheetData>
  <mergeCells count="1">
    <mergeCell ref="A1:D1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2" sqref="A2"/>
    </sheetView>
  </sheetViews>
  <sheetFormatPr defaultColWidth="9" defaultRowHeight="18" outlineLevelCol="3"/>
  <cols>
    <col min="1" max="1" width="37.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600</v>
      </c>
      <c r="B1" s="2"/>
      <c r="C1" s="2"/>
      <c r="D1" s="2"/>
    </row>
    <row r="2" spans="1:4">
      <c r="A2" s="1" t="s">
        <v>601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6" t="s">
        <v>588</v>
      </c>
      <c r="B4" s="7">
        <v>55574</v>
      </c>
      <c r="C4" s="7">
        <v>0</v>
      </c>
      <c r="D4" s="8">
        <v>-1</v>
      </c>
    </row>
    <row r="5" spans="1:4">
      <c r="A5" s="6" t="s">
        <v>589</v>
      </c>
      <c r="B5" s="7">
        <v>9400</v>
      </c>
      <c r="C5" s="7">
        <v>9391</v>
      </c>
      <c r="D5" s="8">
        <v>-0.000957446808510638</v>
      </c>
    </row>
    <row r="6" spans="1:4">
      <c r="A6" s="6" t="s">
        <v>590</v>
      </c>
      <c r="B6" s="7">
        <v>9208</v>
      </c>
      <c r="C6" s="7">
        <v>10731</v>
      </c>
      <c r="D6" s="8">
        <v>0.165399652476108</v>
      </c>
    </row>
    <row r="7" spans="1:4">
      <c r="A7" s="6" t="s">
        <v>591</v>
      </c>
      <c r="B7" s="7">
        <v>17791</v>
      </c>
      <c r="C7" s="7">
        <v>0</v>
      </c>
      <c r="D7" s="8">
        <v>-1</v>
      </c>
    </row>
    <row r="8" spans="1:4">
      <c r="A8" s="6" t="s">
        <v>592</v>
      </c>
      <c r="B8" s="7">
        <v>723</v>
      </c>
      <c r="C8" s="7">
        <v>1011</v>
      </c>
      <c r="D8" s="8">
        <v>0.398340248962656</v>
      </c>
    </row>
    <row r="9" spans="1:4">
      <c r="A9" s="6" t="s">
        <v>593</v>
      </c>
      <c r="B9" s="7">
        <v>1846</v>
      </c>
      <c r="C9" s="7">
        <v>1549</v>
      </c>
      <c r="D9" s="8">
        <v>-0.160888407367281</v>
      </c>
    </row>
    <row r="10" spans="1:4">
      <c r="A10" s="6" t="s">
        <v>594</v>
      </c>
      <c r="B10" s="7">
        <v>29233</v>
      </c>
      <c r="C10" s="7">
        <v>29872</v>
      </c>
      <c r="D10" s="8">
        <v>0.0218588581397735</v>
      </c>
    </row>
    <row r="11" spans="1:4">
      <c r="A11" s="3" t="s">
        <v>109</v>
      </c>
      <c r="B11" s="3">
        <v>123775</v>
      </c>
      <c r="C11" s="3">
        <v>52554</v>
      </c>
      <c r="D11" s="5">
        <v>-0.575406988487174</v>
      </c>
    </row>
    <row r="12" spans="1:4">
      <c r="A12" s="6"/>
      <c r="B12" s="7"/>
      <c r="C12" s="7"/>
      <c r="D12" s="8"/>
    </row>
    <row r="13" spans="1:4">
      <c r="A13" s="6" t="s">
        <v>568</v>
      </c>
      <c r="B13" s="7">
        <v>109265</v>
      </c>
      <c r="C13" s="7">
        <v>52342</v>
      </c>
      <c r="D13" s="8">
        <f>(C13-B13)/B13</f>
        <v>-0.520962796869995</v>
      </c>
    </row>
    <row r="14" spans="1:4">
      <c r="A14" s="3" t="s">
        <v>546</v>
      </c>
      <c r="B14" s="3">
        <v>233040</v>
      </c>
      <c r="C14" s="3">
        <f>C13+C11</f>
        <v>104896</v>
      </c>
      <c r="D14" s="5">
        <f>(C14-B14)/B14</f>
        <v>-0.549879848952969</v>
      </c>
    </row>
  </sheetData>
  <mergeCells count="1">
    <mergeCell ref="A1:D1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C33" sqref="C33"/>
    </sheetView>
  </sheetViews>
  <sheetFormatPr defaultColWidth="9" defaultRowHeight="18" outlineLevelCol="3"/>
  <cols>
    <col min="1" max="1" width="33.8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602</v>
      </c>
      <c r="B1" s="2"/>
      <c r="C1" s="2"/>
      <c r="D1" s="2"/>
    </row>
    <row r="2" spans="1:4">
      <c r="A2" s="1" t="s">
        <v>603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604</v>
      </c>
      <c r="B4" s="3">
        <v>492941</v>
      </c>
      <c r="C4" s="3">
        <v>316164</v>
      </c>
      <c r="D4" s="5">
        <f>(C4-B4)/B4</f>
        <v>-0.358616954158814</v>
      </c>
    </row>
    <row r="5" spans="1:4">
      <c r="A5" s="9" t="s">
        <v>605</v>
      </c>
      <c r="B5" s="7">
        <v>39536</v>
      </c>
      <c r="C5" s="7">
        <v>55000</v>
      </c>
      <c r="D5" s="8">
        <f t="shared" ref="D5:D12" si="0">(C5-B5)/B5</f>
        <v>0.391137191420478</v>
      </c>
    </row>
    <row r="6" spans="1:4">
      <c r="A6" s="4" t="s">
        <v>606</v>
      </c>
      <c r="B6" s="3">
        <v>172804</v>
      </c>
      <c r="C6" s="3">
        <v>110271</v>
      </c>
      <c r="D6" s="5">
        <f t="shared" si="0"/>
        <v>-0.361872410360871</v>
      </c>
    </row>
    <row r="7" spans="1:4">
      <c r="A7" s="9" t="s">
        <v>605</v>
      </c>
      <c r="B7" s="7">
        <v>44738</v>
      </c>
      <c r="C7" s="7">
        <v>29900</v>
      </c>
      <c r="D7" s="8">
        <f t="shared" si="0"/>
        <v>-0.331664356922527</v>
      </c>
    </row>
    <row r="8" spans="1:4">
      <c r="A8" s="4" t="s">
        <v>607</v>
      </c>
      <c r="B8" s="3">
        <v>418</v>
      </c>
      <c r="C8" s="3">
        <v>463</v>
      </c>
      <c r="D8" s="5">
        <f t="shared" si="0"/>
        <v>0.107655502392345</v>
      </c>
    </row>
    <row r="9" spans="1:4">
      <c r="A9" s="9" t="s">
        <v>605</v>
      </c>
      <c r="B9" s="7">
        <v>413</v>
      </c>
      <c r="C9" s="7">
        <v>459</v>
      </c>
      <c r="D9" s="8">
        <f t="shared" si="0"/>
        <v>0.11138014527845</v>
      </c>
    </row>
    <row r="10" spans="1:4">
      <c r="A10" s="6"/>
      <c r="B10" s="7"/>
      <c r="C10" s="7"/>
      <c r="D10" s="8"/>
    </row>
    <row r="11" spans="1:4">
      <c r="A11" s="3" t="s">
        <v>31</v>
      </c>
      <c r="B11" s="3">
        <v>666163</v>
      </c>
      <c r="C11" s="3">
        <f>C4+C6+C8</f>
        <v>426898</v>
      </c>
      <c r="D11" s="5">
        <f t="shared" si="0"/>
        <v>-0.359168852067737</v>
      </c>
    </row>
    <row r="12" spans="1:4">
      <c r="A12" s="6" t="s">
        <v>608</v>
      </c>
      <c r="B12" s="7">
        <v>84687</v>
      </c>
      <c r="C12" s="7">
        <f>C5+C7+C9</f>
        <v>85359</v>
      </c>
      <c r="D12" s="8">
        <f t="shared" si="0"/>
        <v>0.00793510219986539</v>
      </c>
    </row>
    <row r="13" spans="2:4">
      <c r="B13" s="2"/>
      <c r="C13" s="2"/>
      <c r="D13" s="2"/>
    </row>
  </sheetData>
  <mergeCells count="1">
    <mergeCell ref="A1:D1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26" sqref="D26"/>
    </sheetView>
  </sheetViews>
  <sheetFormatPr defaultColWidth="9" defaultRowHeight="18" outlineLevelCol="3"/>
  <cols>
    <col min="1" max="1" width="33.875" style="1" customWidth="1"/>
    <col min="2" max="3" width="16.875" style="1" customWidth="1"/>
    <col min="4" max="4" width="14" style="1" customWidth="1"/>
    <col min="5" max="16384" width="9" style="1"/>
  </cols>
  <sheetData>
    <row r="1" spans="1:4">
      <c r="A1" s="2" t="s">
        <v>609</v>
      </c>
      <c r="B1" s="2"/>
      <c r="C1" s="2"/>
      <c r="D1" s="2"/>
    </row>
    <row r="2" spans="1:4">
      <c r="A2" s="1" t="s">
        <v>610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611</v>
      </c>
      <c r="B4" s="3">
        <v>492941</v>
      </c>
      <c r="C4" s="3">
        <v>316164</v>
      </c>
      <c r="D4" s="5">
        <f>(C4-B4)/B4</f>
        <v>-0.358616954158814</v>
      </c>
    </row>
    <row r="5" spans="1:4">
      <c r="A5" s="6" t="s">
        <v>612</v>
      </c>
      <c r="B5" s="7">
        <v>422112</v>
      </c>
      <c r="C5" s="7">
        <v>293719</v>
      </c>
      <c r="D5" s="8">
        <f t="shared" ref="D5:D12" si="0">(C5-B5)/B5</f>
        <v>-0.304168088090365</v>
      </c>
    </row>
    <row r="6" spans="1:4">
      <c r="A6" s="4" t="s">
        <v>613</v>
      </c>
      <c r="B6" s="3">
        <v>172804</v>
      </c>
      <c r="C6" s="3">
        <v>110271</v>
      </c>
      <c r="D6" s="5">
        <f t="shared" si="0"/>
        <v>-0.361872410360871</v>
      </c>
    </row>
    <row r="7" spans="1:4">
      <c r="A7" s="6" t="s">
        <v>612</v>
      </c>
      <c r="B7" s="7">
        <v>138541</v>
      </c>
      <c r="C7" s="7">
        <v>91721</v>
      </c>
      <c r="D7" s="8">
        <f t="shared" si="0"/>
        <v>-0.337950498408413</v>
      </c>
    </row>
    <row r="8" spans="1:4">
      <c r="A8" s="4" t="s">
        <v>614</v>
      </c>
      <c r="B8" s="3">
        <v>418</v>
      </c>
      <c r="C8" s="3">
        <v>463</v>
      </c>
      <c r="D8" s="5">
        <f t="shared" si="0"/>
        <v>0.107655502392345</v>
      </c>
    </row>
    <row r="9" spans="1:4">
      <c r="A9" s="6" t="s">
        <v>612</v>
      </c>
      <c r="B9" s="7">
        <v>219</v>
      </c>
      <c r="C9" s="7">
        <v>232</v>
      </c>
      <c r="D9" s="8">
        <f t="shared" si="0"/>
        <v>0.0593607305936073</v>
      </c>
    </row>
    <row r="10" spans="1:4">
      <c r="A10" s="6"/>
      <c r="B10" s="7"/>
      <c r="C10" s="7"/>
      <c r="D10" s="8"/>
    </row>
    <row r="11" spans="1:4">
      <c r="A11" s="3" t="s">
        <v>109</v>
      </c>
      <c r="B11" s="3">
        <v>666163</v>
      </c>
      <c r="C11" s="3">
        <f>C4+C6+C8</f>
        <v>426898</v>
      </c>
      <c r="D11" s="5">
        <f t="shared" si="0"/>
        <v>-0.359168852067737</v>
      </c>
    </row>
    <row r="12" spans="1:4">
      <c r="A12" s="6" t="s">
        <v>615</v>
      </c>
      <c r="B12" s="7">
        <v>560872</v>
      </c>
      <c r="C12" s="7">
        <f>C5+C7+C9</f>
        <v>385672</v>
      </c>
      <c r="D12" s="8">
        <f t="shared" si="0"/>
        <v>-0.31237073699525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Win7_64</Company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2021年秭归县一般公共预算收入预算表</vt:lpstr>
      <vt:lpstr>2021年秭归县本级一般公共预算收入预算表</vt:lpstr>
      <vt:lpstr>2021年秭归县一般公共预算税收返还和转移支付表</vt:lpstr>
      <vt:lpstr>2021年秭归县一般公共预算支出预算表</vt:lpstr>
      <vt:lpstr>2021年秭归县本级一般公共预算支出预算表</vt:lpstr>
      <vt:lpstr>2021年秭归县本级一般公共预算支出明细表</vt:lpstr>
      <vt:lpstr>2021年本级基本支出预算表</vt:lpstr>
      <vt:lpstr>2021年秭归县政府一般债务余额限额表</vt:lpstr>
      <vt:lpstr>2021年秭归县政府性基金收入预算表</vt:lpstr>
      <vt:lpstr>2021年秭归县本级政府性基金收入预算表</vt:lpstr>
      <vt:lpstr>2021年秭归县政府性基金转移支付表</vt:lpstr>
      <vt:lpstr>2021年秭归县政府性基金支出预算表</vt:lpstr>
      <vt:lpstr>2021年秭归县本级政府性基金支出预算表</vt:lpstr>
      <vt:lpstr>2021年秭归县政府专项债务余额限额表</vt:lpstr>
      <vt:lpstr>2021年秭归县国有资本经营收入预算表</vt:lpstr>
      <vt:lpstr>2021年秭归县本级国有资本经营收入预算表</vt:lpstr>
      <vt:lpstr>2021年秭归县国有资本经营支出预算表</vt:lpstr>
      <vt:lpstr>2021年秭归县本级国有资本经营支出预算</vt:lpstr>
      <vt:lpstr>2021年秭归县社会保险基金收入预算表</vt:lpstr>
      <vt:lpstr>2021年秭归县本级社会保险基金收入表</vt:lpstr>
      <vt:lpstr>2021年秭归县社会保险基金支出预算表</vt:lpstr>
      <vt:lpstr>2021年秭归县本级社会保险基金支出预算表</vt:lpstr>
      <vt:lpstr>2021年秭归县财政收入预算表</vt:lpstr>
      <vt:lpstr>2021年秭归县财政支出预算表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Win7_64</dc:creator>
  <cp:lastModifiedBy>柚子茶</cp:lastModifiedBy>
  <dcterms:created xsi:type="dcterms:W3CDTF">2021-03-12T08:22:00Z</dcterms:created>
  <dcterms:modified xsi:type="dcterms:W3CDTF">2023-03-08T08:23:50Z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742503E658A4466D997A33377ECD5A80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